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19" sheetId="1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I51" i="1"/>
  <c r="I48" s="1"/>
  <c r="C51"/>
  <c r="C44"/>
  <c r="I30"/>
  <c r="I50" l="1"/>
  <c r="D44"/>
  <c r="K19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H51"/>
  <c r="H50" s="1"/>
  <c r="F51"/>
  <c r="F48" s="1"/>
  <c r="E51"/>
  <c r="E48" s="1"/>
  <c r="D51"/>
  <c r="D46" s="1"/>
  <c r="C48"/>
  <c r="O42"/>
  <c r="J44"/>
  <c r="I44"/>
  <c r="I43" s="1"/>
  <c r="H44"/>
  <c r="H41" s="1"/>
  <c r="G44"/>
  <c r="G43" s="1"/>
  <c r="F44"/>
  <c r="F39" s="1"/>
  <c r="E44"/>
  <c r="E41" s="1"/>
  <c r="D39"/>
  <c r="F27"/>
  <c r="E29"/>
  <c r="L29"/>
  <c r="D29"/>
  <c r="F29"/>
  <c r="G29"/>
  <c r="H29"/>
  <c r="I29"/>
  <c r="K29"/>
  <c r="M29"/>
  <c r="N29"/>
  <c r="L30"/>
  <c r="D30"/>
  <c r="E30"/>
  <c r="F30"/>
  <c r="G30"/>
  <c r="H30"/>
  <c r="K30"/>
  <c r="M30"/>
  <c r="N30"/>
  <c r="M27"/>
  <c r="L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H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J39" l="1"/>
  <c r="J41"/>
  <c r="I52"/>
  <c r="K48"/>
  <c r="C46"/>
  <c r="J50"/>
  <c r="E46"/>
  <c r="K50"/>
  <c r="M46"/>
  <c r="M43"/>
  <c r="H46"/>
  <c r="N48"/>
  <c r="I39"/>
  <c r="M31"/>
  <c r="M28" s="1"/>
  <c r="N46"/>
  <c r="N31"/>
  <c r="N24" s="1"/>
  <c r="I41"/>
  <c r="H48"/>
  <c r="H43"/>
  <c r="F43"/>
  <c r="C50"/>
  <c r="G48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O51"/>
  <c r="O46" s="1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52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<sst xmlns="http://schemas.openxmlformats.org/spreadsheetml/2006/main" count="106" uniqueCount="52">
  <si>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</si>
  <si>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</si>
  <si>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</si>
  <si>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</si>
  <si>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</si>
  <si>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</si>
  <si>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</si>
  <si>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</si>
  <si>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</si>
  <si>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</si>
  <si>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</si>
  <si>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</si>
  <si>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</si>
  <si>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</si>
  <si>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</si>
  <si>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</si>
  <si>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</si>
  <si>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</si>
  <si>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</si>
  <si>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</si>
  <si>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</si>
  <si>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</si>
  <si>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</si>
  <si>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</si>
  <si>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</si>
  <si>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</si>
  <si>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</si>
  <si>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</si>
  <si>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</si>
  <si>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</si>
  <si>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</si>
  <si>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</si>
  <si>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</si>
  <si>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</si>
  <si>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</si>
  <si>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</si>
  <si>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</si>
  <si>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</si>
  <si>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</si>
  <si>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</si>
  <si>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</si>
  <si>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</si>
  <si>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</si>
  <si>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</si>
  <si>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</si>
  <si>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</si>
  <si>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</si>
  <si>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</si>
  <si>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</si>
  <si>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</si>
  <si>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</si>
  <si>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 xml:space="preserve">DURING JANUARY - DECEMBER  2019                                                  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</si>
</sst>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7">
    <font>
      <sz val="16"/>
      <name val="AngsanaUPC"/>
      <charset val="222"/>
    </font>
    <font>
      <sz val="16"/>
      <name val="AngsanaUPC"/>
      <charset val="222"/>
    </font>
    <font>
      <sz val="10"/>
      <name val="Arial"/>
    </font>
    <font>
      <sz val="1"/>
      <color indexed="8"/>
      <name val="Courier"/>
    </font>
    <font>
      <sz val="8"/>
      <name val="Arial"/>
      <family val="2"/>
    </font>
    <font>
      <i/>
      <sz val="1"/>
      <color indexed="8"/>
      <name val="Courier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</font>
    <font>
      <sz val="14"/>
      <name val="AngsanaUPC"/>
      <charset val="222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101">
    <xf numFmtId="0" fontId="0" fillId="0" borderId="0" xfId="0"/>
    <xf numFmtId="0" fontId="7" fillId="0" borderId="0" xfId="0" applyFont="1"/>
    <xf numFmtId="0" fontId="8" fillId="0" borderId="3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8" fillId="0" borderId="10" xfId="0" applyFont="1" applyBorder="1"/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0" fontId="7" fillId="0" borderId="28" xfId="0" applyFont="1" applyBorder="1"/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6" fillId="0" borderId="0" xfId="0" applyFont="1"/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3" fontId="14" fillId="0" borderId="25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3" fontId="16" fillId="0" borderId="17" xfId="0" applyNumberFormat="1" applyFont="1" applyBorder="1" applyAlignment="1">
      <alignment horizontal="center"/>
    </xf>
    <xf numFmtId="3" fontId="16" fillId="0" borderId="19" xfId="0" applyNumberFormat="1" applyFont="1" applyBorder="1" applyAlignment="1">
      <alignment horizontal="center"/>
    </xf>
    <xf numFmtId="3" fontId="13" fillId="0" borderId="19" xfId="0" applyNumberFormat="1" applyFont="1" applyBorder="1" applyAlignment="1">
      <alignment horizontal="center"/>
    </xf>
    <xf numFmtId="2" fontId="16" fillId="0" borderId="5" xfId="0" applyNumberFormat="1" applyFont="1" applyBorder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12" xfId="0" applyFont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workbookViewId="0">
      <selection activeCell="N54" sqref="N54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5703125" style="1" customWidth="1"/>
    <col min="4" max="4" width="7.28515625" style="74" customWidth="1"/>
    <col min="5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97" t="s">
        <v>21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ht="14.25" customHeight="1">
      <c r="A2" s="97" t="s">
        <v>51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</row>
    <row r="3" spans="1:15" ht="14.25" customHeight="1" thickBot="1">
      <c r="A3" s="98" t="s">
        <v>50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</row>
    <row r="4" spans="1:15" ht="14.25" customHeight="1" thickBot="1">
      <c r="A4" s="95" t="s">
        <v>0</v>
      </c>
      <c r="B4" s="96"/>
      <c r="C4" s="82" t="s">
        <v>12</v>
      </c>
      <c r="D4" s="83" t="s">
        <v>11</v>
      </c>
      <c r="E4" s="83" t="s">
        <v>13</v>
      </c>
      <c r="F4" s="83" t="s">
        <v>14</v>
      </c>
      <c r="G4" s="83" t="s">
        <v>15</v>
      </c>
      <c r="H4" s="83" t="s">
        <v>16</v>
      </c>
      <c r="I4" s="83" t="s">
        <v>17</v>
      </c>
      <c r="J4" s="83" t="s">
        <v>18</v>
      </c>
      <c r="K4" s="83" t="s">
        <v>19</v>
      </c>
      <c r="L4" s="83" t="s">
        <v>23</v>
      </c>
      <c r="M4" s="83" t="s">
        <v>24</v>
      </c>
      <c r="N4" s="83" t="s">
        <v>25</v>
      </c>
      <c r="O4" s="84" t="s">
        <v>4</v>
      </c>
    </row>
    <row r="5" spans="1:15" ht="14.25" customHeight="1">
      <c r="A5" s="2" t="s">
        <v>1</v>
      </c>
      <c r="B5" s="20" t="s">
        <v>2</v>
      </c>
      <c r="C5" s="54">
        <v>9251</v>
      </c>
      <c r="D5" s="69">
        <v>11076</v>
      </c>
      <c r="E5" s="22">
        <v>11533</v>
      </c>
      <c r="F5" s="22">
        <v>8208</v>
      </c>
      <c r="G5" s="22">
        <v>8318</v>
      </c>
      <c r="H5" s="22">
        <v>9474</v>
      </c>
      <c r="I5" s="22">
        <v>9965</v>
      </c>
      <c r="J5" s="22">
        <v>9938</v>
      </c>
      <c r="K5" s="22">
        <v>8733</v>
      </c>
      <c r="L5" s="22">
        <v>8980</v>
      </c>
      <c r="M5" s="22">
        <v>9549</v>
      </c>
      <c r="N5" s="22">
        <v>7851</v>
      </c>
      <c r="O5" s="23">
        <f>SUM(C5+D5+E5+F5+G5+H5+I5+J5+K5+L5+M5+N5)</f>
        <v>112876</v>
      </c>
    </row>
    <row r="6" spans="1:15" ht="14.25" customHeight="1">
      <c r="A6" s="3" t="s">
        <v>48</v>
      </c>
      <c r="B6" s="24" t="s">
        <v>3</v>
      </c>
      <c r="C6" s="62">
        <v>11303</v>
      </c>
      <c r="D6" s="71">
        <v>11110</v>
      </c>
      <c r="E6" s="25">
        <v>12578</v>
      </c>
      <c r="F6" s="25">
        <v>9320</v>
      </c>
      <c r="G6" s="25">
        <v>11414</v>
      </c>
      <c r="H6" s="25">
        <v>10238</v>
      </c>
      <c r="I6" s="25">
        <v>11300</v>
      </c>
      <c r="J6" s="25">
        <v>12928</v>
      </c>
      <c r="K6" s="25">
        <v>11787</v>
      </c>
      <c r="L6" s="25">
        <v>12700</v>
      </c>
      <c r="M6" s="25">
        <v>12839</v>
      </c>
      <c r="N6" s="25">
        <v>12951</v>
      </c>
      <c r="O6" s="26">
        <f>SUM(C6+D6+E6+F6+G6+H6+I6+J6+K6+L6+M6+N6)</f>
        <v>140468</v>
      </c>
    </row>
    <row r="7" spans="1:15" s="8" customFormat="1" ht="14.25" customHeight="1">
      <c r="A7" s="2"/>
      <c r="B7" s="27" t="s">
        <v>4</v>
      </c>
      <c r="C7" s="63">
        <f>SUM(C5+C6)</f>
        <v>20554</v>
      </c>
      <c r="D7" s="29">
        <f>SUM(D5+D6)</f>
        <v>22186</v>
      </c>
      <c r="E7" s="29">
        <f>SUM(E5+E6)</f>
        <v>24111</v>
      </c>
      <c r="F7" s="29">
        <f t="shared" ref="F7:O7" si="0">SUM(F5+F6)</f>
        <v>17528</v>
      </c>
      <c r="G7" s="29">
        <f t="shared" si="0"/>
        <v>19732</v>
      </c>
      <c r="H7" s="29">
        <f t="shared" si="0"/>
        <v>19712</v>
      </c>
      <c r="I7" s="29">
        <f t="shared" si="0"/>
        <v>21265</v>
      </c>
      <c r="J7" s="29">
        <f t="shared" si="0"/>
        <v>22866</v>
      </c>
      <c r="K7" s="29">
        <f>SUM(K5+K6)</f>
        <v>20520</v>
      </c>
      <c r="L7" s="29">
        <f>SUM(L5+L6)</f>
        <v>21680</v>
      </c>
      <c r="M7" s="29">
        <f>SUM(M5+M6)</f>
        <v>22388</v>
      </c>
      <c r="N7" s="29">
        <f t="shared" si="0"/>
        <v>20802</v>
      </c>
      <c r="O7" s="30">
        <f t="shared" si="0"/>
        <v>253344</v>
      </c>
    </row>
    <row r="8" spans="1:15" ht="14.25" customHeight="1" thickBot="1">
      <c r="A8" s="9"/>
      <c r="B8" s="10" t="s">
        <v>5</v>
      </c>
      <c r="C8" s="64">
        <f>SUM(C7*100/C31)</f>
        <v>18.38477982808433</v>
      </c>
      <c r="D8" s="65">
        <f t="shared" ref="D8:O8" si="1">SUM(D7*100/D31)</f>
        <v>21.227778096714317</v>
      </c>
      <c r="E8" s="11">
        <f t="shared" si="1"/>
        <v>20.192283534466153</v>
      </c>
      <c r="F8" s="11">
        <f t="shared" si="1"/>
        <v>17.621039086376065</v>
      </c>
      <c r="G8" s="11">
        <f t="shared" si="1"/>
        <v>18.647815978981988</v>
      </c>
      <c r="H8" s="11">
        <f t="shared" si="1"/>
        <v>18.641246784687546</v>
      </c>
      <c r="I8" s="11">
        <f t="shared" si="1"/>
        <v>20.491052930803551</v>
      </c>
      <c r="J8" s="11">
        <f>SUM(J7*100/J31)</f>
        <v>21.046140252376965</v>
      </c>
      <c r="K8" s="11">
        <f>SUM(K7*100/K31)</f>
        <v>20.123368408665208</v>
      </c>
      <c r="L8" s="11">
        <f>SUM(L7*100/L31)</f>
        <v>20.403937734108833</v>
      </c>
      <c r="M8" s="11">
        <f>SUM(M7*100/M31)</f>
        <v>20.363093938732444</v>
      </c>
      <c r="N8" s="11">
        <f t="shared" si="1"/>
        <v>21.338229712679638</v>
      </c>
      <c r="O8" s="12">
        <f t="shared" si="1"/>
        <v>19.872767349372072</v>
      </c>
    </row>
    <row r="9" spans="1:15" ht="14.25" customHeight="1">
      <c r="A9" s="2" t="s">
        <v>6</v>
      </c>
      <c r="B9" s="20" t="s">
        <v>2</v>
      </c>
      <c r="C9" s="54">
        <v>8407</v>
      </c>
      <c r="D9" s="70">
        <v>6443</v>
      </c>
      <c r="E9" s="22">
        <v>7213</v>
      </c>
      <c r="F9" s="22">
        <v>9474</v>
      </c>
      <c r="G9" s="78">
        <v>9722</v>
      </c>
      <c r="H9" s="22">
        <v>11695</v>
      </c>
      <c r="I9" s="22">
        <v>13183</v>
      </c>
      <c r="J9" s="22">
        <v>13184</v>
      </c>
      <c r="K9" s="22">
        <v>11666</v>
      </c>
      <c r="L9" s="22">
        <v>13367</v>
      </c>
      <c r="M9" s="22">
        <v>14047</v>
      </c>
      <c r="N9" s="22">
        <v>11912</v>
      </c>
      <c r="O9" s="23">
        <f>SUM(C9+D9+E9+F9+G9+H9+I9+J9+K9+L9+M9+N9)</f>
        <v>130313</v>
      </c>
    </row>
    <row r="10" spans="1:15" ht="14.25" customHeight="1">
      <c r="A10" s="3" t="s">
        <v>30</v>
      </c>
      <c r="B10" s="24" t="s">
        <v>3</v>
      </c>
      <c r="C10" s="62">
        <v>6006</v>
      </c>
      <c r="D10" s="71">
        <v>6562</v>
      </c>
      <c r="E10" s="25">
        <v>6253</v>
      </c>
      <c r="F10" s="25">
        <v>4465</v>
      </c>
      <c r="G10" s="89">
        <v>5925</v>
      </c>
      <c r="H10" s="25">
        <v>6582</v>
      </c>
      <c r="I10" s="25">
        <v>7565</v>
      </c>
      <c r="J10" s="25">
        <v>9703</v>
      </c>
      <c r="K10" s="25">
        <v>8716</v>
      </c>
      <c r="L10" s="25">
        <v>8467</v>
      </c>
      <c r="M10" s="25">
        <v>7875</v>
      </c>
      <c r="N10" s="25">
        <v>8517</v>
      </c>
      <c r="O10" s="26">
        <f>SUM(C10+D10+E10+F10+G10+H10+I10+J10+K10+L10+M10+N10)</f>
        <v>86636</v>
      </c>
    </row>
    <row r="11" spans="1:15" ht="14.25" customHeight="1">
      <c r="A11" s="3"/>
      <c r="B11" s="27" t="s">
        <v>4</v>
      </c>
      <c r="C11" s="63">
        <f>SUM(C9+C10)</f>
        <v>14413</v>
      </c>
      <c r="D11" s="29">
        <f t="shared" ref="D11:O11" si="2">SUM(D9+D10)</f>
        <v>13005</v>
      </c>
      <c r="E11" s="29">
        <f t="shared" si="2"/>
        <v>13466</v>
      </c>
      <c r="F11" s="29">
        <f t="shared" si="2"/>
        <v>13939</v>
      </c>
      <c r="G11" s="79">
        <f t="shared" si="2"/>
        <v>15647</v>
      </c>
      <c r="H11" s="29">
        <f t="shared" si="2"/>
        <v>18277</v>
      </c>
      <c r="I11" s="29">
        <f t="shared" si="2"/>
        <v>20748</v>
      </c>
      <c r="J11" s="29">
        <f t="shared" si="2"/>
        <v>22887</v>
      </c>
      <c r="K11" s="29">
        <f>SUM(K9+K10)</f>
        <v>20382</v>
      </c>
      <c r="L11" s="29">
        <f>SUM(L9+L10)</f>
        <v>21834</v>
      </c>
      <c r="M11" s="29">
        <f>SUM(M9+M10)</f>
        <v>21922</v>
      </c>
      <c r="N11" s="29">
        <f t="shared" si="2"/>
        <v>20429</v>
      </c>
      <c r="O11" s="30">
        <f t="shared" si="2"/>
        <v>216949</v>
      </c>
    </row>
    <row r="12" spans="1:15" ht="14.25" customHeight="1" thickBot="1">
      <c r="A12" s="3"/>
      <c r="B12" s="4" t="s">
        <v>5</v>
      </c>
      <c r="C12" s="64">
        <f>SUM(C11*100/C31)</f>
        <v>12.89188633172032</v>
      </c>
      <c r="D12" s="65">
        <f t="shared" ref="D12:O12" si="3">SUM(D11*100/D31)</f>
        <v>12.443309030369138</v>
      </c>
      <c r="E12" s="65">
        <f t="shared" si="3"/>
        <v>11.277395797566307</v>
      </c>
      <c r="F12" s="13">
        <f t="shared" si="3"/>
        <v>14.012988579700821</v>
      </c>
      <c r="G12" s="80">
        <f t="shared" si="3"/>
        <v>14.787268225376604</v>
      </c>
      <c r="H12" s="13">
        <f t="shared" si="3"/>
        <v>17.284195793614767</v>
      </c>
      <c r="I12" s="13">
        <f t="shared" si="3"/>
        <v>19.992869325573103</v>
      </c>
      <c r="J12" s="13">
        <f t="shared" si="3"/>
        <v>21.065468903881378</v>
      </c>
      <c r="K12" s="13">
        <f>SUM(K11*100/K31)</f>
        <v>19.988035814104009</v>
      </c>
      <c r="L12" s="13">
        <f>SUM(L11*100/L31)</f>
        <v>20.548873454175844</v>
      </c>
      <c r="M12" s="13">
        <f>SUM(M11*100/M31)</f>
        <v>19.939241795823328</v>
      </c>
      <c r="N12" s="13">
        <f t="shared" si="3"/>
        <v>20.95561459476648</v>
      </c>
      <c r="O12" s="14">
        <f t="shared" si="3"/>
        <v>17.017876893389708</v>
      </c>
    </row>
    <row r="13" spans="1:15" ht="14.25" customHeight="1">
      <c r="A13" s="15" t="s">
        <v>7</v>
      </c>
      <c r="B13" s="20" t="s">
        <v>2</v>
      </c>
      <c r="C13" s="52">
        <v>11417</v>
      </c>
      <c r="D13" s="72">
        <v>10254</v>
      </c>
      <c r="E13" s="41">
        <v>11602</v>
      </c>
      <c r="F13" s="22">
        <v>11668</v>
      </c>
      <c r="G13" s="22">
        <v>10732</v>
      </c>
      <c r="H13" s="22">
        <v>10389</v>
      </c>
      <c r="I13" s="22">
        <v>8580</v>
      </c>
      <c r="J13" s="22">
        <v>8428</v>
      </c>
      <c r="K13" s="22">
        <v>8898</v>
      </c>
      <c r="L13" s="22">
        <v>9370</v>
      </c>
      <c r="M13" s="22">
        <v>11840</v>
      </c>
      <c r="N13" s="22">
        <v>9764</v>
      </c>
      <c r="O13" s="23">
        <f>SUM(C13+D13+E13+F13+G13+H13+I13+J13+K13+L13+M13+N13)</f>
        <v>122942</v>
      </c>
    </row>
    <row r="14" spans="1:15" ht="14.25" customHeight="1">
      <c r="A14" s="3" t="s">
        <v>31</v>
      </c>
      <c r="B14" s="24" t="s">
        <v>3</v>
      </c>
      <c r="C14" s="62">
        <v>14737</v>
      </c>
      <c r="D14" s="71">
        <v>14082</v>
      </c>
      <c r="E14" s="25">
        <v>17024</v>
      </c>
      <c r="F14" s="25">
        <v>16153</v>
      </c>
      <c r="G14" s="25">
        <v>15631</v>
      </c>
      <c r="H14" s="25">
        <v>16248</v>
      </c>
      <c r="I14" s="25">
        <v>15302</v>
      </c>
      <c r="J14" s="25">
        <v>14991</v>
      </c>
      <c r="K14" s="25">
        <v>15020</v>
      </c>
      <c r="L14" s="25">
        <v>15747</v>
      </c>
      <c r="M14" s="25">
        <v>15648</v>
      </c>
      <c r="N14" s="25">
        <v>13765</v>
      </c>
      <c r="O14" s="26">
        <f>SUM(C14+D14+E14+F14+G14+H14+I14+J14+K14+L14+M14+N14)</f>
        <v>184348</v>
      </c>
    </row>
    <row r="15" spans="1:15" ht="14.25" customHeight="1">
      <c r="A15" s="3"/>
      <c r="B15" s="27" t="s">
        <v>4</v>
      </c>
      <c r="C15" s="63">
        <f>SUM(C13+C14)</f>
        <v>26154</v>
      </c>
      <c r="D15" s="29">
        <f t="shared" ref="D15:O15" si="4">SUM(D13+D14)</f>
        <v>24336</v>
      </c>
      <c r="E15" s="29">
        <f t="shared" si="4"/>
        <v>28626</v>
      </c>
      <c r="F15" s="29">
        <f t="shared" si="4"/>
        <v>27821</v>
      </c>
      <c r="G15" s="29">
        <f t="shared" si="4"/>
        <v>26363</v>
      </c>
      <c r="H15" s="29">
        <f t="shared" si="4"/>
        <v>26637</v>
      </c>
      <c r="I15" s="29">
        <f t="shared" si="4"/>
        <v>23882</v>
      </c>
      <c r="J15" s="29">
        <f t="shared" si="4"/>
        <v>23419</v>
      </c>
      <c r="K15" s="29">
        <f>SUM(K13+K14)</f>
        <v>23918</v>
      </c>
      <c r="L15" s="29">
        <f>SUM(L13+L14)</f>
        <v>25117</v>
      </c>
      <c r="M15" s="29">
        <f>SUM(M13+M14)</f>
        <v>27488</v>
      </c>
      <c r="N15" s="29">
        <f t="shared" si="4"/>
        <v>23529</v>
      </c>
      <c r="O15" s="30">
        <f t="shared" si="4"/>
        <v>307290</v>
      </c>
    </row>
    <row r="16" spans="1:15" ht="14.25" customHeight="1" thickBot="1">
      <c r="A16" s="3"/>
      <c r="B16" s="4" t="s">
        <v>5</v>
      </c>
      <c r="C16" s="66">
        <f>SUM(C15*100/C31)</f>
        <v>23.393769175037345</v>
      </c>
      <c r="D16" s="67">
        <f t="shared" ref="D16:O16" si="5">SUM(D15*100/D31)</f>
        <v>23.284918766863768</v>
      </c>
      <c r="E16" s="67">
        <f t="shared" si="5"/>
        <v>23.973468892108503</v>
      </c>
      <c r="F16" s="13">
        <f t="shared" si="5"/>
        <v>27.968674601898023</v>
      </c>
      <c r="G16" s="13">
        <f t="shared" si="5"/>
        <v>24.914472565067005</v>
      </c>
      <c r="H16" s="13">
        <f t="shared" si="5"/>
        <v>25.190081706763504</v>
      </c>
      <c r="I16" s="13">
        <f t="shared" si="5"/>
        <v>23.012806305828846</v>
      </c>
      <c r="J16" s="13">
        <f t="shared" si="5"/>
        <v>21.555128075326515</v>
      </c>
      <c r="K16" s="13">
        <f>SUM(K15*100/K31)</f>
        <v>23.455688381990957</v>
      </c>
      <c r="L16" s="13">
        <f>SUM(L15*100/L31)</f>
        <v>23.638639486513448</v>
      </c>
      <c r="M16" s="13">
        <f>SUM(M15*100/M31)</f>
        <v>25.00181910790948</v>
      </c>
      <c r="N16" s="13">
        <f t="shared" si="5"/>
        <v>24.135525762409348</v>
      </c>
      <c r="O16" s="14">
        <f t="shared" si="5"/>
        <v>24.104390389306811</v>
      </c>
    </row>
    <row r="17" spans="1:15" ht="14.25" customHeight="1">
      <c r="A17" s="15" t="s">
        <v>8</v>
      </c>
      <c r="B17" s="20" t="s">
        <v>2</v>
      </c>
      <c r="C17" s="21">
        <v>5464</v>
      </c>
      <c r="D17" s="73">
        <v>2966</v>
      </c>
      <c r="E17" s="22">
        <v>3226</v>
      </c>
      <c r="F17" s="22">
        <v>3663</v>
      </c>
      <c r="G17" s="22">
        <v>2940</v>
      </c>
      <c r="H17" s="91">
        <v>3770</v>
      </c>
      <c r="I17" s="78">
        <v>3148</v>
      </c>
      <c r="J17" s="22">
        <v>3471</v>
      </c>
      <c r="K17" s="22">
        <v>3637</v>
      </c>
      <c r="L17" s="22">
        <v>2917</v>
      </c>
      <c r="M17" s="22">
        <v>1892</v>
      </c>
      <c r="N17" s="22">
        <v>2325</v>
      </c>
      <c r="O17" s="23">
        <f>SUM(C17+D17+E17+F17+G17+H17+I17+J17+K17+L17+M17+N17)</f>
        <v>39419</v>
      </c>
    </row>
    <row r="18" spans="1:15" ht="14.25" customHeight="1">
      <c r="A18" s="3" t="s">
        <v>32</v>
      </c>
      <c r="B18" s="24" t="s">
        <v>3</v>
      </c>
      <c r="C18" s="62">
        <v>3967</v>
      </c>
      <c r="D18" s="70">
        <v>4127</v>
      </c>
      <c r="E18" s="25">
        <v>4838</v>
      </c>
      <c r="F18" s="25">
        <v>3080</v>
      </c>
      <c r="G18" s="25">
        <v>3607</v>
      </c>
      <c r="H18" s="92">
        <v>5261</v>
      </c>
      <c r="I18" s="89">
        <v>4203</v>
      </c>
      <c r="J18" s="25">
        <v>4416</v>
      </c>
      <c r="K18" s="25">
        <v>4023</v>
      </c>
      <c r="L18" s="25">
        <v>3048</v>
      </c>
      <c r="M18" s="25">
        <v>2970</v>
      </c>
      <c r="N18" s="25">
        <v>3367</v>
      </c>
      <c r="O18" s="26">
        <f>SUM(C18+D18+E18+F18+G18+H18+I18+J18+K18+L18+M18+N18)</f>
        <v>46907</v>
      </c>
    </row>
    <row r="19" spans="1:15" ht="14.25" customHeight="1">
      <c r="A19" s="3"/>
      <c r="B19" s="27" t="s">
        <v>4</v>
      </c>
      <c r="C19" s="63">
        <f>SUM(C17+C18)</f>
        <v>9431</v>
      </c>
      <c r="D19" s="29">
        <f t="shared" ref="D19:O19" si="6">SUM(D17+D18)</f>
        <v>7093</v>
      </c>
      <c r="E19" s="29">
        <f t="shared" si="6"/>
        <v>8064</v>
      </c>
      <c r="F19" s="29">
        <f t="shared" si="6"/>
        <v>6743</v>
      </c>
      <c r="G19" s="29">
        <f t="shared" si="6"/>
        <v>6547</v>
      </c>
      <c r="H19" s="93">
        <f t="shared" si="6"/>
        <v>9031</v>
      </c>
      <c r="I19" s="79">
        <f t="shared" si="6"/>
        <v>7351</v>
      </c>
      <c r="J19" s="29">
        <f t="shared" si="6"/>
        <v>7887</v>
      </c>
      <c r="K19" s="29">
        <f>SUM(K17+K18)</f>
        <v>7660</v>
      </c>
      <c r="L19" s="29">
        <f>SUM(L17+L18)</f>
        <v>5965</v>
      </c>
      <c r="M19" s="29">
        <f>SUM(M17+M18)</f>
        <v>4862</v>
      </c>
      <c r="N19" s="29">
        <f t="shared" si="6"/>
        <v>5692</v>
      </c>
      <c r="O19" s="30">
        <f t="shared" si="6"/>
        <v>86326</v>
      </c>
    </row>
    <row r="20" spans="1:15" ht="14.25" customHeight="1" thickBot="1">
      <c r="A20" s="3"/>
      <c r="B20" s="4" t="s">
        <v>5</v>
      </c>
      <c r="C20" s="64">
        <f>SUM(C19*100/C31)</f>
        <v>8.4356747376989052</v>
      </c>
      <c r="D20" s="65">
        <f t="shared" ref="D20:O20" si="7">SUM(D19*100/D31)</f>
        <v>6.7866505922651514</v>
      </c>
      <c r="E20" s="65">
        <f t="shared" si="7"/>
        <v>6.7533729178356374</v>
      </c>
      <c r="F20" s="13">
        <f t="shared" si="7"/>
        <v>6.7787920218755024</v>
      </c>
      <c r="G20" s="13">
        <f t="shared" si="7"/>
        <v>6.187272005594723</v>
      </c>
      <c r="H20" s="94">
        <f t="shared" si="7"/>
        <v>8.5404372824935688</v>
      </c>
      <c r="I20" s="80">
        <f t="shared" si="7"/>
        <v>7.0834577989342531</v>
      </c>
      <c r="J20" s="13">
        <f t="shared" si="7"/>
        <v>7.2592892578718233</v>
      </c>
      <c r="K20" s="13">
        <f>SUM(K19*100/K31)</f>
        <v>7.5119396691216132</v>
      </c>
      <c r="L20" s="13">
        <f>SUM(L19*100/L31)</f>
        <v>5.613906299998118</v>
      </c>
      <c r="M20" s="13">
        <f>SUM(M19*100/M31)</f>
        <v>4.4222513279487741</v>
      </c>
      <c r="N20" s="13">
        <f t="shared" si="7"/>
        <v>5.8387272149107057</v>
      </c>
      <c r="O20" s="14">
        <f t="shared" si="7"/>
        <v>6.7715695426056808</v>
      </c>
    </row>
    <row r="21" spans="1:15" ht="14.25" customHeight="1">
      <c r="A21" s="15" t="s">
        <v>9</v>
      </c>
      <c r="B21" s="20" t="s">
        <v>2</v>
      </c>
      <c r="C21" s="52">
        <v>6408</v>
      </c>
      <c r="D21" s="72">
        <v>4953</v>
      </c>
      <c r="E21" s="41">
        <v>5982</v>
      </c>
      <c r="F21" s="22">
        <v>4894</v>
      </c>
      <c r="G21" s="22">
        <v>5554</v>
      </c>
      <c r="H21" s="91">
        <v>3657</v>
      </c>
      <c r="I21" s="22">
        <v>4484</v>
      </c>
      <c r="J21" s="22">
        <v>5532</v>
      </c>
      <c r="K21" s="22">
        <v>4814</v>
      </c>
      <c r="L21" s="22">
        <v>4937</v>
      </c>
      <c r="M21" s="22">
        <v>5087</v>
      </c>
      <c r="N21" s="22">
        <v>3675</v>
      </c>
      <c r="O21" s="23">
        <f>SUM(C21+D21+E21+F21+G21+H21+I21+J21+K21+L21+M21+N21)</f>
        <v>59977</v>
      </c>
    </row>
    <row r="22" spans="1:15" ht="14.25" customHeight="1">
      <c r="A22" s="3" t="s">
        <v>47</v>
      </c>
      <c r="B22" s="24" t="s">
        <v>3</v>
      </c>
      <c r="C22" s="62">
        <v>7589</v>
      </c>
      <c r="D22" s="71">
        <v>7891</v>
      </c>
      <c r="E22" s="25">
        <v>8042</v>
      </c>
      <c r="F22" s="25">
        <v>5797</v>
      </c>
      <c r="G22" s="25">
        <v>6252</v>
      </c>
      <c r="H22" s="92">
        <v>3299</v>
      </c>
      <c r="I22" s="25">
        <v>3221</v>
      </c>
      <c r="J22" s="25">
        <v>5566</v>
      </c>
      <c r="K22" s="25">
        <v>6156</v>
      </c>
      <c r="L22" s="25">
        <v>6205</v>
      </c>
      <c r="M22" s="25">
        <v>7347</v>
      </c>
      <c r="N22" s="25">
        <v>6046</v>
      </c>
      <c r="O22" s="26">
        <f>SUM(C22+D22+E22+F22+G22+H22+I22+J22+K22+L22+M22+N22)</f>
        <v>73411</v>
      </c>
    </row>
    <row r="23" spans="1:15" ht="14.25" customHeight="1">
      <c r="A23" s="3"/>
      <c r="B23" s="27" t="s">
        <v>4</v>
      </c>
      <c r="C23" s="63">
        <f>SUM(C21+C22)</f>
        <v>13997</v>
      </c>
      <c r="D23" s="29">
        <f t="shared" ref="D23:O23" si="8">SUM(D21+D22)</f>
        <v>12844</v>
      </c>
      <c r="E23" s="29">
        <f t="shared" si="8"/>
        <v>14024</v>
      </c>
      <c r="F23" s="29">
        <f t="shared" si="8"/>
        <v>10691</v>
      </c>
      <c r="G23" s="29">
        <f t="shared" si="8"/>
        <v>11806</v>
      </c>
      <c r="H23" s="93">
        <f t="shared" si="8"/>
        <v>6956</v>
      </c>
      <c r="I23" s="29">
        <f t="shared" si="8"/>
        <v>7705</v>
      </c>
      <c r="J23" s="29">
        <f t="shared" si="8"/>
        <v>11098</v>
      </c>
      <c r="K23" s="29">
        <f>SUM(K21+K22)</f>
        <v>10970</v>
      </c>
      <c r="L23" s="29">
        <f>SUM(L21+L22)</f>
        <v>11142</v>
      </c>
      <c r="M23" s="29">
        <f>SUM(M21+M22)</f>
        <v>12434</v>
      </c>
      <c r="N23" s="29">
        <f t="shared" si="8"/>
        <v>9721</v>
      </c>
      <c r="O23" s="30">
        <f t="shared" si="8"/>
        <v>133388</v>
      </c>
    </row>
    <row r="24" spans="1:15" ht="14.25" customHeight="1" thickBot="1">
      <c r="A24" s="3"/>
      <c r="B24" s="4" t="s">
        <v>5</v>
      </c>
      <c r="C24" s="64">
        <f>SUM(C23*100/C31)</f>
        <v>12.519789980232382</v>
      </c>
      <c r="D24" s="65">
        <f t="shared" ref="D24:O24" si="9">SUM(D23*100/D31)</f>
        <v>12.289262682511433</v>
      </c>
      <c r="E24" s="67">
        <f t="shared" si="9"/>
        <v>11.744705084291541</v>
      </c>
      <c r="F24" s="13">
        <f t="shared" si="9"/>
        <v>10.747748110020911</v>
      </c>
      <c r="G24" s="13">
        <f t="shared" si="9"/>
        <v>11.157313777004934</v>
      </c>
      <c r="H24" s="94">
        <f t="shared" si="9"/>
        <v>6.5781510062036617</v>
      </c>
      <c r="I24" s="13">
        <f t="shared" si="9"/>
        <v>7.4245738458425281</v>
      </c>
      <c r="J24" s="13">
        <f t="shared" si="9"/>
        <v>10.214732114094268</v>
      </c>
      <c r="K24" s="13">
        <f>SUM(K23*100/K31)</f>
        <v>10.757960596640221</v>
      </c>
      <c r="L24" s="13">
        <f>SUM(L23*100/L31)</f>
        <v>10.486193460952059</v>
      </c>
      <c r="M24" s="13">
        <f>SUM(M23*100/M31)</f>
        <v>11.309393873244561</v>
      </c>
      <c r="N24" s="13">
        <f t="shared" si="9"/>
        <v>9.9715859550504167</v>
      </c>
      <c r="O24" s="14">
        <f t="shared" si="9"/>
        <v>10.463199014770597</v>
      </c>
    </row>
    <row r="25" spans="1:15" ht="14.25" customHeight="1">
      <c r="A25" s="15" t="s">
        <v>10</v>
      </c>
      <c r="B25" s="20" t="s">
        <v>2</v>
      </c>
      <c r="C25" s="52">
        <v>13497</v>
      </c>
      <c r="D25" s="72">
        <v>11418</v>
      </c>
      <c r="E25" s="22">
        <v>15614</v>
      </c>
      <c r="F25" s="22">
        <v>10887</v>
      </c>
      <c r="G25" s="22">
        <v>12337</v>
      </c>
      <c r="H25" s="22">
        <v>11723</v>
      </c>
      <c r="I25" s="22">
        <v>10152</v>
      </c>
      <c r="J25" s="22">
        <v>8139</v>
      </c>
      <c r="K25" s="22">
        <v>8086</v>
      </c>
      <c r="L25" s="22">
        <v>8826</v>
      </c>
      <c r="M25" s="22">
        <v>9224</v>
      </c>
      <c r="N25" s="22">
        <v>7441</v>
      </c>
      <c r="O25" s="23">
        <f>SUM(C25+D25+E25+F25+G25+H25+I25+J25+K25+L25+M25+N25)</f>
        <v>127344</v>
      </c>
    </row>
    <row r="26" spans="1:15" ht="14.25" customHeight="1">
      <c r="A26" s="3" t="s">
        <v>33</v>
      </c>
      <c r="B26" s="24" t="s">
        <v>3</v>
      </c>
      <c r="C26" s="62">
        <v>13753</v>
      </c>
      <c r="D26" s="71">
        <v>13632</v>
      </c>
      <c r="E26" s="25">
        <v>15502</v>
      </c>
      <c r="F26" s="25">
        <v>11863</v>
      </c>
      <c r="G26" s="25">
        <v>13382</v>
      </c>
      <c r="H26" s="25">
        <v>13408</v>
      </c>
      <c r="I26" s="25">
        <v>12674</v>
      </c>
      <c r="J26" s="25">
        <v>12351</v>
      </c>
      <c r="K26" s="25">
        <v>10435</v>
      </c>
      <c r="L26" s="25">
        <v>11690</v>
      </c>
      <c r="M26" s="25">
        <v>11626</v>
      </c>
      <c r="N26" s="25">
        <v>9873</v>
      </c>
      <c r="O26" s="26">
        <f>SUM(C26+D26+E26+F26+G26+H26+I26+J26+K26+L26+M26+N26)</f>
        <v>150189</v>
      </c>
    </row>
    <row r="27" spans="1:15" ht="14.25" customHeight="1">
      <c r="A27" s="3"/>
      <c r="B27" s="27" t="s">
        <v>4</v>
      </c>
      <c r="C27" s="63">
        <f>SUM(C25+C26)</f>
        <v>27250</v>
      </c>
      <c r="D27" s="29">
        <f t="shared" ref="D27:O27" si="10">SUM(D25+D26)</f>
        <v>25050</v>
      </c>
      <c r="E27" s="29">
        <f t="shared" si="10"/>
        <v>31116</v>
      </c>
      <c r="F27" s="29">
        <f>SUM(F25+F26)</f>
        <v>22750</v>
      </c>
      <c r="G27" s="29">
        <f t="shared" si="10"/>
        <v>25719</v>
      </c>
      <c r="H27" s="29">
        <f t="shared" si="10"/>
        <v>25131</v>
      </c>
      <c r="I27" s="29">
        <f t="shared" si="10"/>
        <v>22826</v>
      </c>
      <c r="J27" s="29">
        <f t="shared" si="10"/>
        <v>20490</v>
      </c>
      <c r="K27" s="29">
        <f>SUM(K25+K26)</f>
        <v>18521</v>
      </c>
      <c r="L27" s="29">
        <f>SUM(L25+L26)</f>
        <v>20516</v>
      </c>
      <c r="M27" s="29">
        <f>SUM(M25+M26)</f>
        <v>20850</v>
      </c>
      <c r="N27" s="29">
        <f t="shared" si="10"/>
        <v>17314</v>
      </c>
      <c r="O27" s="30">
        <f t="shared" si="10"/>
        <v>277533</v>
      </c>
    </row>
    <row r="28" spans="1:15" ht="14.25" customHeight="1" thickBot="1">
      <c r="A28" s="3"/>
      <c r="B28" s="4" t="s">
        <v>5</v>
      </c>
      <c r="C28" s="66">
        <f>SUM(C27*100/C31)</f>
        <v>24.374099947226718</v>
      </c>
      <c r="D28" s="67">
        <f t="shared" ref="D28:O28" si="11">SUM(D27*100/D31)</f>
        <v>23.968080831276193</v>
      </c>
      <c r="E28" s="67">
        <f t="shared" si="11"/>
        <v>26.058773773731858</v>
      </c>
      <c r="F28" s="13">
        <f t="shared" si="11"/>
        <v>22.87075760012868</v>
      </c>
      <c r="G28" s="13">
        <f t="shared" si="11"/>
        <v>24.305857447974748</v>
      </c>
      <c r="H28" s="13">
        <f t="shared" si="11"/>
        <v>23.765887426236951</v>
      </c>
      <c r="I28" s="13">
        <f t="shared" si="11"/>
        <v>21.995239793017721</v>
      </c>
      <c r="J28" s="13">
        <f t="shared" si="11"/>
        <v>18.85924139644905</v>
      </c>
      <c r="K28" s="13">
        <f>SUM(K27*100/K31)</f>
        <v>18.16300712947799</v>
      </c>
      <c r="L28" s="13">
        <f>SUM(L27*100/L31)</f>
        <v>19.308449564251699</v>
      </c>
      <c r="M28" s="13">
        <f>SUM(M27*100/M31)</f>
        <v>18.96419995634141</v>
      </c>
      <c r="N28" s="13">
        <f t="shared" si="11"/>
        <v>17.760316760183407</v>
      </c>
      <c r="O28" s="14">
        <f t="shared" si="11"/>
        <v>21.770196810555134</v>
      </c>
    </row>
    <row r="29" spans="1:15" ht="14.25" customHeight="1">
      <c r="A29" s="15" t="s">
        <v>20</v>
      </c>
      <c r="B29" s="31" t="s">
        <v>2</v>
      </c>
      <c r="C29" s="32">
        <f t="shared" ref="C29:N29" si="12">SUM(C5+C9+C13+C17+C21+C25)</f>
        <v>54444</v>
      </c>
      <c r="D29" s="32">
        <f t="shared" si="12"/>
        <v>47110</v>
      </c>
      <c r="E29" s="32">
        <f>SUM(E5+E9+E13+E17+E21+E25)</f>
        <v>55170</v>
      </c>
      <c r="F29" s="32">
        <f t="shared" si="12"/>
        <v>48794</v>
      </c>
      <c r="G29" s="32">
        <f t="shared" si="12"/>
        <v>49603</v>
      </c>
      <c r="H29" s="32">
        <f t="shared" si="12"/>
        <v>50708</v>
      </c>
      <c r="I29" s="32">
        <f t="shared" si="12"/>
        <v>49512</v>
      </c>
      <c r="J29" s="32">
        <f t="shared" si="12"/>
        <v>48692</v>
      </c>
      <c r="K29" s="32">
        <f t="shared" ref="K29:M30" si="13">SUM(K5+K9+K13+K17+K21+K25)</f>
        <v>45834</v>
      </c>
      <c r="L29" s="32">
        <f t="shared" si="13"/>
        <v>48397</v>
      </c>
      <c r="M29" s="32">
        <f t="shared" si="13"/>
        <v>51639</v>
      </c>
      <c r="N29" s="32">
        <f t="shared" si="12"/>
        <v>42968</v>
      </c>
      <c r="O29" s="33">
        <f>SUM(C29+D29+E29+F29+G29+H29+I29+J29+K29+L29+M29+N29)</f>
        <v>592871</v>
      </c>
    </row>
    <row r="30" spans="1:15" ht="14.25" customHeight="1">
      <c r="A30" s="3"/>
      <c r="B30" s="27" t="s">
        <v>3</v>
      </c>
      <c r="C30" s="28">
        <f>SUM(C6+C10+C14+C18+C22+C26)</f>
        <v>57355</v>
      </c>
      <c r="D30" s="29">
        <f t="shared" ref="D30:N30" si="14">SUM(D6+D10+D14+D18+D22+D26)</f>
        <v>57404</v>
      </c>
      <c r="E30" s="29">
        <f t="shared" si="14"/>
        <v>64237</v>
      </c>
      <c r="F30" s="29">
        <f t="shared" si="14"/>
        <v>50678</v>
      </c>
      <c r="G30" s="29">
        <f t="shared" si="14"/>
        <v>56211</v>
      </c>
      <c r="H30" s="29">
        <f t="shared" si="14"/>
        <v>55036</v>
      </c>
      <c r="I30" s="29">
        <f t="shared" si="14"/>
        <v>54265</v>
      </c>
      <c r="J30" s="29">
        <f t="shared" si="14"/>
        <v>59955</v>
      </c>
      <c r="K30" s="29">
        <f t="shared" si="13"/>
        <v>56137</v>
      </c>
      <c r="L30" s="29">
        <f t="shared" si="13"/>
        <v>57857</v>
      </c>
      <c r="M30" s="29">
        <f t="shared" si="13"/>
        <v>58305</v>
      </c>
      <c r="N30" s="29">
        <f t="shared" si="14"/>
        <v>54519</v>
      </c>
      <c r="O30" s="30">
        <f>SUM(C30+D30+E30+F30+G30+H30+I30+J30+K30+L30+M30+N30)</f>
        <v>681959</v>
      </c>
    </row>
    <row r="31" spans="1:15" ht="14.25" customHeight="1" thickBot="1">
      <c r="A31" s="9"/>
      <c r="B31" s="10" t="s">
        <v>20</v>
      </c>
      <c r="C31" s="17">
        <f>SUM(C29+C30)</f>
        <v>111799</v>
      </c>
      <c r="D31" s="18">
        <f t="shared" ref="D31:O31" si="15">SUM(D29+D30)</f>
        <v>104514</v>
      </c>
      <c r="E31" s="18">
        <f t="shared" si="15"/>
        <v>119407</v>
      </c>
      <c r="F31" s="18">
        <f t="shared" si="15"/>
        <v>99472</v>
      </c>
      <c r="G31" s="18">
        <f t="shared" si="15"/>
        <v>105814</v>
      </c>
      <c r="H31" s="18">
        <f t="shared" si="15"/>
        <v>105744</v>
      </c>
      <c r="I31" s="18">
        <f t="shared" si="15"/>
        <v>103777</v>
      </c>
      <c r="J31" s="18">
        <f t="shared" si="15"/>
        <v>108647</v>
      </c>
      <c r="K31" s="18">
        <f>SUM(K29+K30)</f>
        <v>101971</v>
      </c>
      <c r="L31" s="18">
        <f>SUM(L29+L30)</f>
        <v>106254</v>
      </c>
      <c r="M31" s="18">
        <f>SUM(M29+M30)</f>
        <v>109944</v>
      </c>
      <c r="N31" s="18">
        <f t="shared" si="15"/>
        <v>97487</v>
      </c>
      <c r="O31" s="19">
        <f t="shared" si="15"/>
        <v>1274830</v>
      </c>
    </row>
    <row r="32" spans="1:15" ht="14.25" customHeight="1">
      <c r="A32" s="8" t="s">
        <v>26</v>
      </c>
    </row>
    <row r="33" spans="1:18" ht="14.25" customHeight="1">
      <c r="A33" s="1" t="s">
        <v>26</v>
      </c>
      <c r="L33" s="77"/>
    </row>
    <row r="34" spans="1:18" ht="14.25" customHeight="1">
      <c r="A34" s="97" t="s">
        <v>21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</row>
    <row r="35" spans="1:18" ht="14.25" customHeight="1">
      <c r="A35" s="97" t="s">
        <v>51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</row>
    <row r="36" spans="1:18" ht="14.25" customHeight="1" thickBot="1">
      <c r="A36" s="97" t="s">
        <v>26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</row>
    <row r="37" spans="1:18" ht="16.5" customHeight="1" thickBot="1">
      <c r="A37" s="95" t="s">
        <v>0</v>
      </c>
      <c r="B37" s="96"/>
      <c r="C37" s="82" t="s">
        <v>12</v>
      </c>
      <c r="D37" s="83" t="s">
        <v>11</v>
      </c>
      <c r="E37" s="83" t="s">
        <v>13</v>
      </c>
      <c r="F37" s="83" t="s">
        <v>14</v>
      </c>
      <c r="G37" s="83" t="s">
        <v>15</v>
      </c>
      <c r="H37" s="83" t="s">
        <v>16</v>
      </c>
      <c r="I37" s="83" t="s">
        <v>17</v>
      </c>
      <c r="J37" s="83" t="s">
        <v>18</v>
      </c>
      <c r="K37" s="85" t="s">
        <v>19</v>
      </c>
      <c r="L37" s="86" t="s">
        <v>23</v>
      </c>
      <c r="M37" s="87" t="s">
        <v>24</v>
      </c>
      <c r="N37" s="83" t="s">
        <v>25</v>
      </c>
      <c r="O37" s="84" t="s">
        <v>4</v>
      </c>
    </row>
    <row r="38" spans="1:18" ht="16.5" customHeight="1">
      <c r="A38" s="2" t="s">
        <v>2</v>
      </c>
      <c r="B38" s="39" t="s">
        <v>27</v>
      </c>
      <c r="C38" s="90">
        <v>12791</v>
      </c>
      <c r="D38" s="70">
        <v>8902</v>
      </c>
      <c r="E38" s="41">
        <v>12192</v>
      </c>
      <c r="F38" s="41">
        <v>12487</v>
      </c>
      <c r="G38" s="41">
        <v>11052</v>
      </c>
      <c r="H38" s="41">
        <v>10778</v>
      </c>
      <c r="I38" s="41">
        <v>9906</v>
      </c>
      <c r="J38" s="41">
        <v>9060</v>
      </c>
      <c r="K38" s="42">
        <v>9833</v>
      </c>
      <c r="L38" s="22">
        <v>9547</v>
      </c>
      <c r="M38" s="22">
        <v>9534</v>
      </c>
      <c r="N38" s="22">
        <v>8409</v>
      </c>
      <c r="O38" s="43">
        <f>SUM(C38+D38+E38+F38+G38+H38+I38+J38+K38+L38+M38+N38)</f>
        <v>124491</v>
      </c>
    </row>
    <row r="39" spans="1:18" ht="16.5" customHeight="1">
      <c r="A39" s="2"/>
      <c r="B39" s="44" t="s">
        <v>5</v>
      </c>
      <c r="C39" s="45">
        <f>SUM(C38*100/C44)</f>
        <v>23.493865256042906</v>
      </c>
      <c r="D39" s="46">
        <f>SUM(D38*100/D44)</f>
        <v>18.896200382084483</v>
      </c>
      <c r="E39" s="46">
        <f t="shared" ref="E39:N39" si="16">SUM(E38*100/E44)</f>
        <v>22.098966829798805</v>
      </c>
      <c r="F39" s="46">
        <f t="shared" si="16"/>
        <v>25.591261220641883</v>
      </c>
      <c r="G39" s="46">
        <f t="shared" si="16"/>
        <v>22.28091042880471</v>
      </c>
      <c r="H39" s="46">
        <f t="shared" si="16"/>
        <v>21.255028792301019</v>
      </c>
      <c r="I39" s="46">
        <f t="shared" si="16"/>
        <v>20.007270964614637</v>
      </c>
      <c r="J39" s="46">
        <f t="shared" si="16"/>
        <v>18.606752649305839</v>
      </c>
      <c r="K39" s="47">
        <f>SUM(K38*100/K44)</f>
        <v>21.453506130819914</v>
      </c>
      <c r="L39" s="46">
        <f t="shared" si="16"/>
        <v>19.726429324131662</v>
      </c>
      <c r="M39" s="46">
        <f t="shared" si="16"/>
        <v>18.46278975193168</v>
      </c>
      <c r="N39" s="46">
        <f t="shared" si="16"/>
        <v>19.570377955687952</v>
      </c>
      <c r="O39" s="48">
        <f>SUM(O38*100/O44)</f>
        <v>20.997991131291631</v>
      </c>
      <c r="R39" s="61"/>
    </row>
    <row r="40" spans="1:18" ht="16.5" customHeight="1">
      <c r="A40" s="3"/>
      <c r="B40" s="39" t="s">
        <v>28</v>
      </c>
      <c r="C40" s="40">
        <v>39677</v>
      </c>
      <c r="D40" s="70">
        <v>33832</v>
      </c>
      <c r="E40" s="41">
        <v>39862</v>
      </c>
      <c r="F40" s="41">
        <v>34427</v>
      </c>
      <c r="G40" s="41">
        <v>36845</v>
      </c>
      <c r="H40" s="41">
        <v>37731</v>
      </c>
      <c r="I40" s="41">
        <v>36335</v>
      </c>
      <c r="J40" s="41">
        <v>36453</v>
      </c>
      <c r="K40" s="42">
        <v>33457</v>
      </c>
      <c r="L40" s="41">
        <v>36408</v>
      </c>
      <c r="M40" s="41">
        <v>39966</v>
      </c>
      <c r="N40" s="41">
        <v>32798</v>
      </c>
      <c r="O40" s="43">
        <f>SUM(C40+D40+E40+F40+G40+H40+I40+J40+K40+L40+M40+N40)</f>
        <v>437791</v>
      </c>
      <c r="R40" s="61"/>
    </row>
    <row r="41" spans="1:18" ht="16.5" customHeight="1">
      <c r="A41" s="3"/>
      <c r="B41" s="49" t="s">
        <v>5</v>
      </c>
      <c r="C41" s="50">
        <f>SUM(C40*100/C44)</f>
        <v>72.876717360958054</v>
      </c>
      <c r="D41" s="46">
        <f>SUM(D40*100/D44)</f>
        <v>71.81490129484186</v>
      </c>
      <c r="E41" s="46">
        <f t="shared" ref="E41:N41" si="17">SUM(E40*100/E44)</f>
        <v>72.253036070328079</v>
      </c>
      <c r="F41" s="46">
        <f t="shared" si="17"/>
        <v>70.555806041726441</v>
      </c>
      <c r="G41" s="46">
        <f t="shared" si="17"/>
        <v>74.279781464830762</v>
      </c>
      <c r="H41" s="46">
        <f t="shared" si="17"/>
        <v>74.40837737635087</v>
      </c>
      <c r="I41" s="46">
        <f t="shared" si="17"/>
        <v>73.386249798028757</v>
      </c>
      <c r="J41" s="46">
        <f t="shared" si="17"/>
        <v>74.864454119773271</v>
      </c>
      <c r="K41" s="51">
        <f t="shared" si="17"/>
        <v>72.996029148666935</v>
      </c>
      <c r="L41" s="46">
        <f t="shared" si="17"/>
        <v>75.227803376242335</v>
      </c>
      <c r="M41" s="46">
        <f t="shared" si="17"/>
        <v>77.39499215709057</v>
      </c>
      <c r="N41" s="46">
        <f t="shared" si="17"/>
        <v>76.331223235896488</v>
      </c>
      <c r="O41" s="48">
        <f>SUM(O40*100/O44)</f>
        <v>73.842539102098101</v>
      </c>
      <c r="R41" s="61"/>
    </row>
    <row r="42" spans="1:18" ht="16.5" customHeight="1">
      <c r="A42" s="3"/>
      <c r="B42" s="60" t="s">
        <v>29</v>
      </c>
      <c r="C42" s="52">
        <v>1976</v>
      </c>
      <c r="D42" s="75">
        <v>4376</v>
      </c>
      <c r="E42" s="41">
        <v>3116</v>
      </c>
      <c r="F42" s="41">
        <v>1880</v>
      </c>
      <c r="G42" s="41">
        <v>1706</v>
      </c>
      <c r="H42" s="41">
        <v>2199</v>
      </c>
      <c r="I42" s="41">
        <v>3271</v>
      </c>
      <c r="J42" s="41">
        <v>3179</v>
      </c>
      <c r="K42" s="42">
        <v>2544</v>
      </c>
      <c r="L42" s="41">
        <v>2442</v>
      </c>
      <c r="M42" s="41">
        <v>2139</v>
      </c>
      <c r="N42" s="41">
        <v>1761</v>
      </c>
      <c r="O42" s="43">
        <f>SUM(C42+D42+E42+F42+G42+H42+I42+J42+K42+L42+M42+N42)</f>
        <v>30589</v>
      </c>
    </row>
    <row r="43" spans="1:18" ht="16.5" customHeight="1">
      <c r="A43" s="3"/>
      <c r="B43" s="53" t="s">
        <v>34</v>
      </c>
      <c r="C43" s="50">
        <f>SUM(C42*100/C44)</f>
        <v>3.629417382999045</v>
      </c>
      <c r="D43" s="46">
        <f>SUM(D42*100/D44)</f>
        <v>9.2888983230736581</v>
      </c>
      <c r="E43" s="46">
        <f t="shared" ref="E43:N43" si="18">SUM(E42*100/E44)</f>
        <v>5.6479970998731197</v>
      </c>
      <c r="F43" s="46">
        <f t="shared" si="18"/>
        <v>3.8529327376316762</v>
      </c>
      <c r="G43" s="46">
        <f t="shared" si="18"/>
        <v>3.4393081063645345</v>
      </c>
      <c r="H43" s="46">
        <f t="shared" si="18"/>
        <v>4.3365938313481109</v>
      </c>
      <c r="I43" s="46">
        <f t="shared" si="18"/>
        <v>6.6064792373566004</v>
      </c>
      <c r="J43" s="46">
        <f t="shared" si="18"/>
        <v>6.5287932309208907</v>
      </c>
      <c r="K43" s="51">
        <f t="shared" si="18"/>
        <v>5.5504647205131565</v>
      </c>
      <c r="L43" s="46">
        <f t="shared" si="18"/>
        <v>5.0457672996260099</v>
      </c>
      <c r="M43" s="46">
        <f t="shared" si="18"/>
        <v>4.1422180909777495</v>
      </c>
      <c r="N43" s="46">
        <f t="shared" si="18"/>
        <v>4.0983988084155651</v>
      </c>
      <c r="O43" s="48">
        <f>SUM(O42*100/O44)</f>
        <v>5.1594697666102745</v>
      </c>
    </row>
    <row r="44" spans="1:18" ht="16.5" customHeight="1" thickBot="1">
      <c r="A44" s="2"/>
      <c r="B44" s="4" t="s">
        <v>4</v>
      </c>
      <c r="C44" s="5">
        <f>SUM(C38+C40+C42)</f>
        <v>54444</v>
      </c>
      <c r="D44" s="68">
        <f>SUM(D38+D40+D42)</f>
        <v>47110</v>
      </c>
      <c r="E44" s="6">
        <f t="shared" ref="E44:K44" si="19">SUM(E38+E40+E42)</f>
        <v>55170</v>
      </c>
      <c r="F44" s="6">
        <f t="shared" si="19"/>
        <v>48794</v>
      </c>
      <c r="G44" s="6">
        <f t="shared" si="19"/>
        <v>49603</v>
      </c>
      <c r="H44" s="6">
        <f t="shared" si="19"/>
        <v>50708</v>
      </c>
      <c r="I44" s="6">
        <f t="shared" si="19"/>
        <v>49512</v>
      </c>
      <c r="J44" s="6">
        <f t="shared" si="19"/>
        <v>48692</v>
      </c>
      <c r="K44" s="5">
        <f t="shared" si="19"/>
        <v>45834</v>
      </c>
      <c r="L44" s="6">
        <f>SUM(L38+L40+L42)</f>
        <v>48397</v>
      </c>
      <c r="M44" s="6">
        <f>SUM(M38+M40+M42)</f>
        <v>51639</v>
      </c>
      <c r="N44" s="6">
        <f>SUM(N38+N40+N42)</f>
        <v>42968</v>
      </c>
      <c r="O44" s="7">
        <f>SUM(O38+O40+O42)</f>
        <v>592871</v>
      </c>
    </row>
    <row r="45" spans="1:18" ht="16.5" customHeight="1">
      <c r="A45" s="15" t="s">
        <v>3</v>
      </c>
      <c r="B45" s="20" t="s">
        <v>27</v>
      </c>
      <c r="C45" s="54">
        <v>13953</v>
      </c>
      <c r="D45" s="72">
        <v>14955</v>
      </c>
      <c r="E45" s="22">
        <v>14297</v>
      </c>
      <c r="F45" s="55">
        <v>11865</v>
      </c>
      <c r="G45" s="78">
        <v>13028</v>
      </c>
      <c r="H45" s="55">
        <v>12300</v>
      </c>
      <c r="I45" s="78">
        <v>13384</v>
      </c>
      <c r="J45" s="22">
        <v>15757</v>
      </c>
      <c r="K45" s="22">
        <v>13420</v>
      </c>
      <c r="L45" s="55">
        <v>14290</v>
      </c>
      <c r="M45" s="22">
        <v>14310</v>
      </c>
      <c r="N45" s="22">
        <v>15454</v>
      </c>
      <c r="O45" s="23">
        <f>SUM(C45+D45+E45+F45+G45+H45+I45+J45+K45+L45+M45+N45)</f>
        <v>167013</v>
      </c>
    </row>
    <row r="46" spans="1:18" ht="16.5" customHeight="1">
      <c r="A46" s="2"/>
      <c r="B46" s="44" t="s">
        <v>5</v>
      </c>
      <c r="C46" s="56">
        <f t="shared" ref="C46:K46" si="20">SUM(C45*100/C51)</f>
        <v>24.327434399790778</v>
      </c>
      <c r="D46" s="46">
        <f t="shared" si="20"/>
        <v>26.052191484913944</v>
      </c>
      <c r="E46" s="46">
        <f t="shared" si="20"/>
        <v>22.256643367529616</v>
      </c>
      <c r="F46" s="46">
        <f t="shared" si="20"/>
        <v>23.41252614546746</v>
      </c>
      <c r="G46" s="46">
        <f t="shared" si="20"/>
        <v>23.176958246606535</v>
      </c>
      <c r="H46" s="57">
        <f t="shared" si="20"/>
        <v>22.34900792208736</v>
      </c>
      <c r="I46" s="46">
        <f t="shared" si="20"/>
        <v>24.664148161798582</v>
      </c>
      <c r="J46" s="46">
        <f t="shared" si="20"/>
        <v>26.281377699941622</v>
      </c>
      <c r="K46" s="46">
        <f t="shared" si="20"/>
        <v>23.905801877549568</v>
      </c>
      <c r="L46" s="57">
        <f>SUM(L45*100/L51)</f>
        <v>24.698826416855351</v>
      </c>
      <c r="M46" s="46">
        <f>SUM(M45*100/M51)</f>
        <v>24.543349626961668</v>
      </c>
      <c r="N46" s="46">
        <f>SUM(N45*100/N51)</f>
        <v>28.346081182706946</v>
      </c>
      <c r="O46" s="58">
        <f>SUM(O45*100/O51)</f>
        <v>24.490181961085636</v>
      </c>
    </row>
    <row r="47" spans="1:18" ht="16.5" customHeight="1">
      <c r="A47" s="3"/>
      <c r="B47" s="39" t="s">
        <v>28</v>
      </c>
      <c r="C47" s="52">
        <v>41995</v>
      </c>
      <c r="D47" s="70">
        <v>41699</v>
      </c>
      <c r="E47" s="41">
        <v>49485</v>
      </c>
      <c r="F47" s="41">
        <v>38212</v>
      </c>
      <c r="G47" s="88">
        <v>42616</v>
      </c>
      <c r="H47" s="41">
        <v>42387</v>
      </c>
      <c r="I47" s="41">
        <v>40477</v>
      </c>
      <c r="J47" s="41">
        <v>43364</v>
      </c>
      <c r="K47" s="41">
        <v>42195</v>
      </c>
      <c r="L47" s="59">
        <v>42954</v>
      </c>
      <c r="M47" s="41">
        <v>43605</v>
      </c>
      <c r="N47" s="41">
        <v>38721</v>
      </c>
      <c r="O47" s="43">
        <f>SUM(C47+D47+E47+F47+G47+H47+I47+J47+K47+L47+M47+N47)</f>
        <v>507710</v>
      </c>
    </row>
    <row r="48" spans="1:18" ht="16.5" customHeight="1">
      <c r="A48" s="3"/>
      <c r="B48" s="49" t="s">
        <v>5</v>
      </c>
      <c r="C48" s="56">
        <f t="shared" ref="C48:K48" si="21">SUM(C47*100/C51)</f>
        <v>73.219422892511545</v>
      </c>
      <c r="D48" s="46">
        <f t="shared" si="21"/>
        <v>72.641279353355173</v>
      </c>
      <c r="E48" s="46">
        <f t="shared" si="21"/>
        <v>77.035042109687566</v>
      </c>
      <c r="F48" s="46">
        <f t="shared" si="21"/>
        <v>75.401554915347887</v>
      </c>
      <c r="G48" s="46">
        <f t="shared" si="21"/>
        <v>75.814342388500478</v>
      </c>
      <c r="H48" s="46">
        <f t="shared" si="21"/>
        <v>77.016861690529836</v>
      </c>
      <c r="I48" s="46">
        <f t="shared" si="21"/>
        <v>74.591357228416101</v>
      </c>
      <c r="J48" s="46">
        <f t="shared" si="21"/>
        <v>72.327579017596534</v>
      </c>
      <c r="K48" s="46">
        <f t="shared" si="21"/>
        <v>75.164330120954091</v>
      </c>
      <c r="L48" s="57">
        <f>SUM(L47*100/L51)</f>
        <v>74.241664794234055</v>
      </c>
      <c r="M48" s="46">
        <f>SUM(M47*100/M51)</f>
        <v>74.787754051968093</v>
      </c>
      <c r="N48" s="46">
        <f>SUM(N47*100/N51)</f>
        <v>71.022946128872505</v>
      </c>
      <c r="O48" s="58">
        <f>SUM(O47*100/O51)</f>
        <v>74.448757183349727</v>
      </c>
    </row>
    <row r="49" spans="1:15" ht="16.5" customHeight="1">
      <c r="A49" s="3"/>
      <c r="B49" s="60" t="s">
        <v>29</v>
      </c>
      <c r="C49" s="52">
        <v>1407</v>
      </c>
      <c r="D49" s="70">
        <v>750</v>
      </c>
      <c r="E49" s="41">
        <v>455</v>
      </c>
      <c r="F49" s="41">
        <v>601</v>
      </c>
      <c r="G49" s="41">
        <v>567</v>
      </c>
      <c r="H49" s="41">
        <v>349</v>
      </c>
      <c r="I49" s="88">
        <v>404</v>
      </c>
      <c r="J49" s="41">
        <v>834</v>
      </c>
      <c r="K49" s="41">
        <v>522</v>
      </c>
      <c r="L49" s="59">
        <v>613</v>
      </c>
      <c r="M49" s="41">
        <v>390</v>
      </c>
      <c r="N49" s="41">
        <v>344</v>
      </c>
      <c r="O49" s="43">
        <f>SUM(C49+D49+E49+F49+G49+H49+I49+J49+K49+L49+M49+N49)</f>
        <v>7236</v>
      </c>
    </row>
    <row r="50" spans="1:15" ht="16.5" customHeight="1">
      <c r="A50" s="3"/>
      <c r="B50" s="53" t="s">
        <v>34</v>
      </c>
      <c r="C50" s="56">
        <f t="shared" ref="C50:K50" si="22">SUM(C49*100/C51)</f>
        <v>2.4531427076976722</v>
      </c>
      <c r="D50" s="46">
        <f t="shared" si="22"/>
        <v>1.3065291617308898</v>
      </c>
      <c r="E50" s="46">
        <f t="shared" si="22"/>
        <v>0.70831452278281992</v>
      </c>
      <c r="F50" s="46">
        <f t="shared" si="22"/>
        <v>1.1859189391846561</v>
      </c>
      <c r="G50" s="46">
        <f t="shared" si="22"/>
        <v>1.0086993648929925</v>
      </c>
      <c r="H50" s="46">
        <f t="shared" si="22"/>
        <v>0.63413038738280403</v>
      </c>
      <c r="I50" s="46">
        <f t="shared" si="22"/>
        <v>0.74449460978531279</v>
      </c>
      <c r="J50" s="46">
        <f t="shared" si="22"/>
        <v>1.3910432824618464</v>
      </c>
      <c r="K50" s="46">
        <f t="shared" si="22"/>
        <v>0.9298680014963393</v>
      </c>
      <c r="L50" s="57">
        <f>SUM(L49*100/L51)</f>
        <v>1.0595087889105899</v>
      </c>
      <c r="M50" s="46">
        <f>SUM(M49*100/M51)</f>
        <v>0.66889632107023411</v>
      </c>
      <c r="N50" s="46">
        <f>SUM(N49*100/N51)</f>
        <v>0.63097268842055065</v>
      </c>
      <c r="O50" s="58">
        <f>SUM(O49*100/O51)</f>
        <v>1.0610608555646308</v>
      </c>
    </row>
    <row r="51" spans="1:15" ht="16.5" customHeight="1" thickBot="1">
      <c r="A51" s="2"/>
      <c r="B51" s="4" t="s">
        <v>4</v>
      </c>
      <c r="C51" s="34">
        <f>SUM(C45+C47+C49)</f>
        <v>57355</v>
      </c>
      <c r="D51" s="6">
        <f t="shared" ref="D51:N51" si="23">D45+D47+D49</f>
        <v>57404</v>
      </c>
      <c r="E51" s="6">
        <f t="shared" si="23"/>
        <v>64237</v>
      </c>
      <c r="F51" s="6">
        <f t="shared" si="23"/>
        <v>50678</v>
      </c>
      <c r="G51" s="6">
        <f t="shared" si="23"/>
        <v>56211</v>
      </c>
      <c r="H51" s="6">
        <f t="shared" si="23"/>
        <v>55036</v>
      </c>
      <c r="I51" s="6">
        <f t="shared" si="23"/>
        <v>54265</v>
      </c>
      <c r="J51" s="6">
        <f t="shared" si="23"/>
        <v>59955</v>
      </c>
      <c r="K51" s="6">
        <f t="shared" si="23"/>
        <v>56137</v>
      </c>
      <c r="L51" s="35">
        <f t="shared" si="23"/>
        <v>57857</v>
      </c>
      <c r="M51" s="6">
        <f t="shared" si="23"/>
        <v>58305</v>
      </c>
      <c r="N51" s="6">
        <f t="shared" si="23"/>
        <v>54519</v>
      </c>
      <c r="O51" s="7">
        <f>O45+O47+O49</f>
        <v>681959</v>
      </c>
    </row>
    <row r="52" spans="1:15" ht="16.5" customHeight="1" thickBot="1">
      <c r="A52" s="99" t="s">
        <v>35</v>
      </c>
      <c r="B52" s="100"/>
      <c r="C52" s="36">
        <f t="shared" ref="C52:O52" si="24">SUM(C44+C51)</f>
        <v>111799</v>
      </c>
      <c r="D52" s="37">
        <f t="shared" si="24"/>
        <v>104514</v>
      </c>
      <c r="E52" s="37">
        <f t="shared" si="24"/>
        <v>119407</v>
      </c>
      <c r="F52" s="37">
        <f t="shared" si="24"/>
        <v>99472</v>
      </c>
      <c r="G52" s="37">
        <f t="shared" si="24"/>
        <v>105814</v>
      </c>
      <c r="H52" s="37">
        <f t="shared" si="24"/>
        <v>105744</v>
      </c>
      <c r="I52" s="37">
        <f t="shared" si="24"/>
        <v>103777</v>
      </c>
      <c r="J52" s="37">
        <f t="shared" si="24"/>
        <v>108647</v>
      </c>
      <c r="K52" s="37">
        <f t="shared" si="24"/>
        <v>101971</v>
      </c>
      <c r="L52" s="37">
        <f t="shared" si="24"/>
        <v>106254</v>
      </c>
      <c r="M52" s="37">
        <f t="shared" si="24"/>
        <v>109944</v>
      </c>
      <c r="N52" s="37">
        <f t="shared" si="24"/>
        <v>97487</v>
      </c>
      <c r="O52" s="38">
        <f t="shared" si="24"/>
        <v>1274830</v>
      </c>
    </row>
    <row r="53" spans="1:15" ht="12.75" customHeight="1">
      <c r="A53" s="16"/>
    </row>
    <row r="54" spans="1:15" ht="14.25" customHeight="1">
      <c r="A54" s="8" t="s">
        <v>22</v>
      </c>
      <c r="F54" s="81"/>
      <c r="M54" s="76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</vt:lpstr>
      <vt:lpstr>Sheet1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2019-11-26T08:36:54Z</cp:lastPrinted>
  <dcterms:created xsi:type="dcterms:W3CDTF">1998-10-28T21:43:10Z</dcterms:created>
  <dcterms:modified xsi:type="dcterms:W3CDTF">2020-01-22T09:54:11Z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