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<sst xmlns="http://schemas.openxmlformats.org/spreadsheetml/2006/main" count="106" uniqueCount="52">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</sst>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16" workbookViewId="0">
      <selection activeCell="M50" sqref="M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7" t="s">
        <v>21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4.25" customHeight="1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4.25" customHeight="1" thickBot="1">
      <c r="A3" s="98" t="s">
        <v>50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4.25" customHeight="1" thickBot="1">
      <c r="A4" s="95" t="s">
        <v>0</v>
      </c>
      <c r="B4" s="96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8318</v>
      </c>
      <c r="H5" s="22">
        <v>9474</v>
      </c>
      <c r="I5" s="22">
        <v>9965</v>
      </c>
      <c r="J5" s="22">
        <v>9938</v>
      </c>
      <c r="K5" s="22">
        <v>8733</v>
      </c>
      <c r="L5" s="22">
        <v>8980</v>
      </c>
      <c r="M5" s="22">
        <v>9549</v>
      </c>
      <c r="N5" s="22">
        <v>0</v>
      </c>
      <c r="O5" s="23">
        <f>SUM(C5+D5+E5+F5+G5+H5+I5+J5+K5+L5+M5+N5)</f>
        <v>105025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11414</v>
      </c>
      <c r="H6" s="25">
        <v>10238</v>
      </c>
      <c r="I6" s="25">
        <v>11300</v>
      </c>
      <c r="J6" s="25">
        <v>12928</v>
      </c>
      <c r="K6" s="25">
        <v>11787</v>
      </c>
      <c r="L6" s="25">
        <v>12700</v>
      </c>
      <c r="M6" s="25">
        <v>12839</v>
      </c>
      <c r="N6" s="25">
        <v>0</v>
      </c>
      <c r="O6" s="26">
        <f>SUM(C6+D6+E6+F6+G6+H6+I6+J6+K6+L6+M6+N6)</f>
        <v>127517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19732</v>
      </c>
      <c r="H7" s="29">
        <f t="shared" si="0"/>
        <v>19712</v>
      </c>
      <c r="I7" s="29">
        <f t="shared" si="0"/>
        <v>21265</v>
      </c>
      <c r="J7" s="29">
        <f t="shared" si="0"/>
        <v>22866</v>
      </c>
      <c r="K7" s="29">
        <f>SUM(K5+K6)</f>
        <v>20520</v>
      </c>
      <c r="L7" s="29">
        <f>SUM(L5+L6)</f>
        <v>21680</v>
      </c>
      <c r="M7" s="29">
        <f>SUM(M5+M6)</f>
        <v>22388</v>
      </c>
      <c r="N7" s="29">
        <f t="shared" si="0"/>
        <v>0</v>
      </c>
      <c r="O7" s="30">
        <f t="shared" si="0"/>
        <v>232542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>
        <f t="shared" si="1"/>
        <v>18.647815978981988</v>
      </c>
      <c r="H8" s="11">
        <f t="shared" si="1"/>
        <v>18.641246784687546</v>
      </c>
      <c r="I8" s="11">
        <f t="shared" si="1"/>
        <v>20.491052930803551</v>
      </c>
      <c r="J8" s="11">
        <f>SUM(J7*100/J31)</f>
        <v>21.046140252376965</v>
      </c>
      <c r="K8" s="11">
        <f>SUM(K7*100/K31)</f>
        <v>20.123368408665208</v>
      </c>
      <c r="L8" s="11">
        <f>SUM(L7*100/L31)</f>
        <v>20.403937734108833</v>
      </c>
      <c r="M8" s="11">
        <f>SUM(M7*100/M31)</f>
        <v>20.363093938732444</v>
      </c>
      <c r="N8" s="11" t="e">
        <f t="shared" si="1"/>
        <v>#DIV/0!</v>
      </c>
      <c r="O8" s="12">
        <f t="shared" si="1"/>
        <v>19.751423332028136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9722</v>
      </c>
      <c r="H9" s="22">
        <v>11695</v>
      </c>
      <c r="I9" s="22">
        <v>13183</v>
      </c>
      <c r="J9" s="22">
        <v>13184</v>
      </c>
      <c r="K9" s="22">
        <v>11666</v>
      </c>
      <c r="L9" s="22">
        <v>13367</v>
      </c>
      <c r="M9" s="22">
        <v>14047</v>
      </c>
      <c r="N9" s="22">
        <v>0</v>
      </c>
      <c r="O9" s="23">
        <f>SUM(C9+D9+E9+F9+G9+H9+I9+J9+K9+L9+M9+N9)</f>
        <v>118401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5925</v>
      </c>
      <c r="H10" s="25">
        <v>6582</v>
      </c>
      <c r="I10" s="25">
        <v>7565</v>
      </c>
      <c r="J10" s="25">
        <v>9703</v>
      </c>
      <c r="K10" s="25">
        <v>8716</v>
      </c>
      <c r="L10" s="25">
        <v>8467</v>
      </c>
      <c r="M10" s="25">
        <v>7875</v>
      </c>
      <c r="N10" s="25">
        <v>0</v>
      </c>
      <c r="O10" s="26">
        <f>SUM(C10+D10+E10+F10+G10+H10+I10+J10+K10+L10+M10+N10)</f>
        <v>78119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15647</v>
      </c>
      <c r="H11" s="29">
        <f t="shared" si="2"/>
        <v>18277</v>
      </c>
      <c r="I11" s="29">
        <f t="shared" si="2"/>
        <v>20748</v>
      </c>
      <c r="J11" s="29">
        <f t="shared" si="2"/>
        <v>22887</v>
      </c>
      <c r="K11" s="29">
        <f>SUM(K9+K10)</f>
        <v>20382</v>
      </c>
      <c r="L11" s="29">
        <f>SUM(L9+L10)</f>
        <v>21834</v>
      </c>
      <c r="M11" s="29">
        <f>SUM(M9+M10)</f>
        <v>21922</v>
      </c>
      <c r="N11" s="29">
        <f t="shared" si="2"/>
        <v>0</v>
      </c>
      <c r="O11" s="30">
        <f t="shared" si="2"/>
        <v>196520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>
        <f t="shared" si="3"/>
        <v>14.787268225376604</v>
      </c>
      <c r="H12" s="13">
        <f t="shared" si="3"/>
        <v>17.284195793614767</v>
      </c>
      <c r="I12" s="13">
        <f t="shared" si="3"/>
        <v>19.992869325573103</v>
      </c>
      <c r="J12" s="13">
        <f t="shared" si="3"/>
        <v>21.065468903881378</v>
      </c>
      <c r="K12" s="13">
        <f>SUM(K11*100/K31)</f>
        <v>19.988035814104009</v>
      </c>
      <c r="L12" s="13">
        <f>SUM(L11*100/L31)</f>
        <v>20.548873454175844</v>
      </c>
      <c r="M12" s="13">
        <f>SUM(M11*100/M31)</f>
        <v>19.939241795823328</v>
      </c>
      <c r="N12" s="13" t="e">
        <f t="shared" si="3"/>
        <v>#DIV/0!</v>
      </c>
      <c r="O12" s="14">
        <f t="shared" si="3"/>
        <v>16.691822179262967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10732</v>
      </c>
      <c r="H13" s="22">
        <v>10389</v>
      </c>
      <c r="I13" s="22">
        <v>8580</v>
      </c>
      <c r="J13" s="22">
        <v>8428</v>
      </c>
      <c r="K13" s="22">
        <v>8898</v>
      </c>
      <c r="L13" s="22">
        <v>9370</v>
      </c>
      <c r="M13" s="22">
        <v>11840</v>
      </c>
      <c r="N13" s="22">
        <v>0</v>
      </c>
      <c r="O13" s="23">
        <f>SUM(C13+D13+E13+F13+G13+H13+I13+J13+K13+L13+M13+N13)</f>
        <v>113178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15631</v>
      </c>
      <c r="H14" s="25">
        <v>16248</v>
      </c>
      <c r="I14" s="25">
        <v>15302</v>
      </c>
      <c r="J14" s="25">
        <v>14991</v>
      </c>
      <c r="K14" s="25">
        <v>15020</v>
      </c>
      <c r="L14" s="25">
        <v>15747</v>
      </c>
      <c r="M14" s="25">
        <v>15648</v>
      </c>
      <c r="N14" s="25">
        <v>0</v>
      </c>
      <c r="O14" s="26">
        <f>SUM(C14+D14+E14+F14+G14+H14+I14+J14+K14+L14+M14+N14)</f>
        <v>170583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26363</v>
      </c>
      <c r="H15" s="29">
        <f t="shared" si="4"/>
        <v>26637</v>
      </c>
      <c r="I15" s="29">
        <f t="shared" si="4"/>
        <v>23882</v>
      </c>
      <c r="J15" s="29">
        <f t="shared" si="4"/>
        <v>23419</v>
      </c>
      <c r="K15" s="29">
        <f>SUM(K13+K14)</f>
        <v>23918</v>
      </c>
      <c r="L15" s="29">
        <f>SUM(L13+L14)</f>
        <v>25117</v>
      </c>
      <c r="M15" s="29">
        <f>SUM(M13+M14)</f>
        <v>27488</v>
      </c>
      <c r="N15" s="29">
        <f t="shared" si="4"/>
        <v>0</v>
      </c>
      <c r="O15" s="30">
        <f t="shared" si="4"/>
        <v>283761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>
        <f t="shared" si="5"/>
        <v>24.914472565067005</v>
      </c>
      <c r="H16" s="13">
        <f t="shared" si="5"/>
        <v>25.190081706763504</v>
      </c>
      <c r="I16" s="13">
        <f t="shared" si="5"/>
        <v>23.012806305828846</v>
      </c>
      <c r="J16" s="13">
        <f t="shared" si="5"/>
        <v>21.555128075326515</v>
      </c>
      <c r="K16" s="13">
        <f>SUM(K15*100/K31)</f>
        <v>23.455688381990957</v>
      </c>
      <c r="L16" s="13">
        <f>SUM(L15*100/L31)</f>
        <v>23.638639486513448</v>
      </c>
      <c r="M16" s="13">
        <f>SUM(M15*100/M31)</f>
        <v>25.00181910790948</v>
      </c>
      <c r="N16" s="13" t="e">
        <f t="shared" si="5"/>
        <v>#DIV/0!</v>
      </c>
      <c r="O16" s="14">
        <f t="shared" si="5"/>
        <v>24.101812301088128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2940</v>
      </c>
      <c r="H17" s="91">
        <v>3770</v>
      </c>
      <c r="I17" s="78">
        <v>3148</v>
      </c>
      <c r="J17" s="22">
        <v>3471</v>
      </c>
      <c r="K17" s="22">
        <v>3637</v>
      </c>
      <c r="L17" s="22">
        <v>2917</v>
      </c>
      <c r="M17" s="22">
        <v>1892</v>
      </c>
      <c r="N17" s="22">
        <v>0</v>
      </c>
      <c r="O17" s="23">
        <f>SUM(C17+D17+E17+F17+G17+H17+I17+J17+K17+L17+M17+N17)</f>
        <v>37094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3607</v>
      </c>
      <c r="H18" s="92">
        <v>5261</v>
      </c>
      <c r="I18" s="89">
        <v>4203</v>
      </c>
      <c r="J18" s="25">
        <v>4416</v>
      </c>
      <c r="K18" s="25">
        <v>4023</v>
      </c>
      <c r="L18" s="25">
        <v>3048</v>
      </c>
      <c r="M18" s="25">
        <v>2970</v>
      </c>
      <c r="N18" s="25">
        <v>0</v>
      </c>
      <c r="O18" s="26">
        <f>SUM(C18+D18+E18+F18+G18+H18+I18+J18+K18+L18+M18+N18)</f>
        <v>43540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6547</v>
      </c>
      <c r="H19" s="93">
        <f t="shared" si="6"/>
        <v>9031</v>
      </c>
      <c r="I19" s="79">
        <f t="shared" si="6"/>
        <v>7351</v>
      </c>
      <c r="J19" s="29">
        <f t="shared" si="6"/>
        <v>7887</v>
      </c>
      <c r="K19" s="29">
        <f>SUM(K17+K18)</f>
        <v>7660</v>
      </c>
      <c r="L19" s="29">
        <f>SUM(L17+L18)</f>
        <v>5965</v>
      </c>
      <c r="M19" s="29">
        <f>SUM(M17+M18)</f>
        <v>4862</v>
      </c>
      <c r="N19" s="29">
        <f t="shared" si="6"/>
        <v>0</v>
      </c>
      <c r="O19" s="30">
        <f t="shared" si="6"/>
        <v>80634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>
        <f t="shared" si="7"/>
        <v>6.187272005594723</v>
      </c>
      <c r="H20" s="94">
        <f t="shared" si="7"/>
        <v>8.5404372824935688</v>
      </c>
      <c r="I20" s="80">
        <f t="shared" si="7"/>
        <v>7.0834577989342531</v>
      </c>
      <c r="J20" s="13">
        <f t="shared" si="7"/>
        <v>7.2592892578718233</v>
      </c>
      <c r="K20" s="13">
        <f>SUM(K19*100/K31)</f>
        <v>7.5119396691216132</v>
      </c>
      <c r="L20" s="13">
        <f>SUM(L19*100/L31)</f>
        <v>5.613906299998118</v>
      </c>
      <c r="M20" s="13">
        <f>SUM(M19*100/M31)</f>
        <v>4.4222513279487741</v>
      </c>
      <c r="N20" s="13" t="e">
        <f t="shared" si="7"/>
        <v>#DIV/0!</v>
      </c>
      <c r="O20" s="14">
        <f t="shared" si="7"/>
        <v>6.8488112640071757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5554</v>
      </c>
      <c r="H21" s="91">
        <v>3657</v>
      </c>
      <c r="I21" s="22">
        <v>4484</v>
      </c>
      <c r="J21" s="22">
        <v>5532</v>
      </c>
      <c r="K21" s="22">
        <v>4814</v>
      </c>
      <c r="L21" s="22">
        <v>4937</v>
      </c>
      <c r="M21" s="22">
        <v>5087</v>
      </c>
      <c r="N21" s="22">
        <v>0</v>
      </c>
      <c r="O21" s="23">
        <f>SUM(C21+D21+E21+F21+G21+H21+I21+J21+K21+L21+M21+N21)</f>
        <v>56302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6252</v>
      </c>
      <c r="H22" s="92">
        <v>3299</v>
      </c>
      <c r="I22" s="25">
        <v>3221</v>
      </c>
      <c r="J22" s="25">
        <v>5566</v>
      </c>
      <c r="K22" s="25">
        <v>6156</v>
      </c>
      <c r="L22" s="25">
        <v>6205</v>
      </c>
      <c r="M22" s="25">
        <v>7347</v>
      </c>
      <c r="N22" s="25">
        <v>0</v>
      </c>
      <c r="O22" s="26">
        <f>SUM(C22+D22+E22+F22+G22+H22+I22+J22+K22+L22+M22+N22)</f>
        <v>67365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11806</v>
      </c>
      <c r="H23" s="93">
        <f t="shared" si="8"/>
        <v>6956</v>
      </c>
      <c r="I23" s="29">
        <f t="shared" si="8"/>
        <v>7705</v>
      </c>
      <c r="J23" s="29">
        <f t="shared" si="8"/>
        <v>11098</v>
      </c>
      <c r="K23" s="29">
        <f>SUM(K21+K22)</f>
        <v>10970</v>
      </c>
      <c r="L23" s="29">
        <f>SUM(L21+L22)</f>
        <v>11142</v>
      </c>
      <c r="M23" s="29">
        <f>SUM(M21+M22)</f>
        <v>12434</v>
      </c>
      <c r="N23" s="29">
        <f t="shared" si="8"/>
        <v>0</v>
      </c>
      <c r="O23" s="30">
        <f t="shared" si="8"/>
        <v>123667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>
        <f t="shared" si="9"/>
        <v>11.157313777004934</v>
      </c>
      <c r="H24" s="94">
        <f t="shared" si="9"/>
        <v>6.5781510062036617</v>
      </c>
      <c r="I24" s="13">
        <f t="shared" si="9"/>
        <v>7.4245738458425281</v>
      </c>
      <c r="J24" s="13">
        <f t="shared" si="9"/>
        <v>10.214732114094268</v>
      </c>
      <c r="K24" s="13">
        <f>SUM(K23*100/K31)</f>
        <v>10.757960596640221</v>
      </c>
      <c r="L24" s="13">
        <f>SUM(L23*100/L31)</f>
        <v>10.486193460952059</v>
      </c>
      <c r="M24" s="13">
        <f>SUM(M23*100/M31)</f>
        <v>11.309393873244561</v>
      </c>
      <c r="N24" s="13" t="e">
        <f t="shared" si="9"/>
        <v>#DIV/0!</v>
      </c>
      <c r="O24" s="14">
        <f t="shared" si="9"/>
        <v>10.503905828632778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12337</v>
      </c>
      <c r="H25" s="22">
        <v>11723</v>
      </c>
      <c r="I25" s="22">
        <v>10152</v>
      </c>
      <c r="J25" s="22">
        <v>8139</v>
      </c>
      <c r="K25" s="22">
        <v>8086</v>
      </c>
      <c r="L25" s="22">
        <v>8826</v>
      </c>
      <c r="M25" s="22">
        <v>9224</v>
      </c>
      <c r="N25" s="22">
        <v>0</v>
      </c>
      <c r="O25" s="23">
        <f>SUM(C25+D25+E25+F25+G25+H25+I25+J25+K25+L25+M25+N25)</f>
        <v>119903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13382</v>
      </c>
      <c r="H26" s="25">
        <v>13408</v>
      </c>
      <c r="I26" s="25">
        <v>12674</v>
      </c>
      <c r="J26" s="25">
        <v>12351</v>
      </c>
      <c r="K26" s="25">
        <v>10435</v>
      </c>
      <c r="L26" s="25">
        <v>11690</v>
      </c>
      <c r="M26" s="25">
        <v>11626</v>
      </c>
      <c r="N26" s="25">
        <v>0</v>
      </c>
      <c r="O26" s="26">
        <f>SUM(C26+D26+E26+F26+G26+H26+I26+J26+K26+L26+M26+N26)</f>
        <v>140316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25719</v>
      </c>
      <c r="H27" s="29">
        <f t="shared" si="10"/>
        <v>25131</v>
      </c>
      <c r="I27" s="29">
        <f t="shared" si="10"/>
        <v>22826</v>
      </c>
      <c r="J27" s="29">
        <f t="shared" si="10"/>
        <v>20490</v>
      </c>
      <c r="K27" s="29">
        <f>SUM(K25+K26)</f>
        <v>18521</v>
      </c>
      <c r="L27" s="29">
        <f>SUM(L25+L26)</f>
        <v>20516</v>
      </c>
      <c r="M27" s="29">
        <f>SUM(M25+M26)</f>
        <v>20850</v>
      </c>
      <c r="N27" s="29">
        <f t="shared" si="10"/>
        <v>0</v>
      </c>
      <c r="O27" s="30">
        <f t="shared" si="10"/>
        <v>260219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>
        <f t="shared" si="11"/>
        <v>24.305857447974748</v>
      </c>
      <c r="H28" s="13">
        <f t="shared" si="11"/>
        <v>23.765887426236951</v>
      </c>
      <c r="I28" s="13">
        <f t="shared" si="11"/>
        <v>21.995239793017721</v>
      </c>
      <c r="J28" s="13">
        <f t="shared" si="11"/>
        <v>18.85924139644905</v>
      </c>
      <c r="K28" s="13">
        <f>SUM(K27*100/K31)</f>
        <v>18.16300712947799</v>
      </c>
      <c r="L28" s="13">
        <f>SUM(L27*100/L31)</f>
        <v>19.308449564251699</v>
      </c>
      <c r="M28" s="13">
        <f>SUM(M27*100/M31)</f>
        <v>18.96419995634141</v>
      </c>
      <c r="N28" s="13" t="e">
        <f t="shared" si="11"/>
        <v>#DIV/0!</v>
      </c>
      <c r="O28" s="14">
        <f t="shared" si="11"/>
        <v>22.102225094980817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49603</v>
      </c>
      <c r="H29" s="32">
        <f t="shared" si="12"/>
        <v>50708</v>
      </c>
      <c r="I29" s="32">
        <f t="shared" si="12"/>
        <v>49512</v>
      </c>
      <c r="J29" s="32">
        <f t="shared" si="12"/>
        <v>48692</v>
      </c>
      <c r="K29" s="32">
        <f t="shared" ref="K29:M30" si="13">SUM(K5+K9+K13+K17+K21+K25)</f>
        <v>45834</v>
      </c>
      <c r="L29" s="32">
        <f t="shared" si="13"/>
        <v>48397</v>
      </c>
      <c r="M29" s="32">
        <f t="shared" si="13"/>
        <v>51639</v>
      </c>
      <c r="N29" s="32">
        <f t="shared" si="12"/>
        <v>0</v>
      </c>
      <c r="O29" s="33">
        <f>SUM(C29+D29+E29+F29+G29+H29+I29+J29+K29+L29+M29+N29)</f>
        <v>549903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56211</v>
      </c>
      <c r="H30" s="29">
        <f t="shared" si="14"/>
        <v>55036</v>
      </c>
      <c r="I30" s="29">
        <f t="shared" si="14"/>
        <v>54265</v>
      </c>
      <c r="J30" s="29">
        <f t="shared" si="14"/>
        <v>59955</v>
      </c>
      <c r="K30" s="29">
        <f t="shared" si="13"/>
        <v>56137</v>
      </c>
      <c r="L30" s="29">
        <f t="shared" si="13"/>
        <v>57857</v>
      </c>
      <c r="M30" s="29">
        <f t="shared" si="13"/>
        <v>58305</v>
      </c>
      <c r="N30" s="29">
        <f t="shared" si="14"/>
        <v>0</v>
      </c>
      <c r="O30" s="30">
        <f>SUM(C30+D30+E30+F30+G30+H30+I30+J30+K30+L30+M30+N30)</f>
        <v>627440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105814</v>
      </c>
      <c r="H31" s="18">
        <f t="shared" si="15"/>
        <v>105744</v>
      </c>
      <c r="I31" s="18">
        <f t="shared" si="15"/>
        <v>103777</v>
      </c>
      <c r="J31" s="18">
        <f t="shared" si="15"/>
        <v>108647</v>
      </c>
      <c r="K31" s="18">
        <f>SUM(K29+K30)</f>
        <v>101971</v>
      </c>
      <c r="L31" s="18">
        <f>SUM(L29+L30)</f>
        <v>106254</v>
      </c>
      <c r="M31" s="18">
        <f>SUM(M29+M30)</f>
        <v>109944</v>
      </c>
      <c r="N31" s="18">
        <f t="shared" si="15"/>
        <v>0</v>
      </c>
      <c r="O31" s="19">
        <f t="shared" si="15"/>
        <v>1177343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7" t="s">
        <v>21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1:18" ht="14.25" customHeight="1">
      <c r="A35" s="97" t="s">
        <v>51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8" ht="14.25" customHeight="1" thickBot="1">
      <c r="A36" s="97" t="s">
        <v>26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1:18" ht="16.5" customHeight="1" thickBot="1">
      <c r="A37" s="95" t="s">
        <v>0</v>
      </c>
      <c r="B37" s="96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11052</v>
      </c>
      <c r="H38" s="41">
        <v>10778</v>
      </c>
      <c r="I38" s="41">
        <v>9906</v>
      </c>
      <c r="J38" s="41">
        <v>9060</v>
      </c>
      <c r="K38" s="42">
        <v>9833</v>
      </c>
      <c r="L38" s="22">
        <v>9547</v>
      </c>
      <c r="M38" s="22">
        <v>9534</v>
      </c>
      <c r="N38" s="22">
        <v>0</v>
      </c>
      <c r="O38" s="43">
        <f>SUM(C38+D38+E38+F38+G38+H38+I38+J38+K38+L38+M38+N38)</f>
        <v>116082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>
        <f t="shared" si="16"/>
        <v>22.28091042880471</v>
      </c>
      <c r="H39" s="46">
        <f t="shared" si="16"/>
        <v>21.255028792301019</v>
      </c>
      <c r="I39" s="46">
        <f t="shared" si="16"/>
        <v>20.007270964614637</v>
      </c>
      <c r="J39" s="46">
        <f t="shared" si="16"/>
        <v>18.606752649305839</v>
      </c>
      <c r="K39" s="47">
        <f>SUM(K38*100/K44)</f>
        <v>21.453506130819914</v>
      </c>
      <c r="L39" s="46">
        <f t="shared" si="16"/>
        <v>19.726429324131662</v>
      </c>
      <c r="M39" s="46">
        <f t="shared" si="16"/>
        <v>18.46278975193168</v>
      </c>
      <c r="N39" s="46" t="e">
        <f t="shared" si="16"/>
        <v>#DIV/0!</v>
      </c>
      <c r="O39" s="48">
        <f>SUM(O38*100/O44)</f>
        <v>21.109541137255118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36845</v>
      </c>
      <c r="H40" s="41">
        <v>37731</v>
      </c>
      <c r="I40" s="41">
        <v>36335</v>
      </c>
      <c r="J40" s="41">
        <v>36453</v>
      </c>
      <c r="K40" s="42">
        <v>33457</v>
      </c>
      <c r="L40" s="41">
        <v>36408</v>
      </c>
      <c r="M40" s="41">
        <v>39966</v>
      </c>
      <c r="N40" s="41">
        <v>0</v>
      </c>
      <c r="O40" s="43">
        <f>SUM(C40+D40+E40+F40+G40+H40+I40+J40+K40+L40+M40+N40)</f>
        <v>404993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>
        <f t="shared" si="17"/>
        <v>74.279781464830762</v>
      </c>
      <c r="H41" s="46">
        <f t="shared" si="17"/>
        <v>74.40837737635087</v>
      </c>
      <c r="I41" s="46">
        <f t="shared" si="17"/>
        <v>73.386249798028757</v>
      </c>
      <c r="J41" s="46">
        <f t="shared" si="17"/>
        <v>74.864454119773271</v>
      </c>
      <c r="K41" s="51">
        <f t="shared" si="17"/>
        <v>72.996029148666935</v>
      </c>
      <c r="L41" s="46">
        <f t="shared" si="17"/>
        <v>75.227803376242335</v>
      </c>
      <c r="M41" s="46">
        <f t="shared" si="17"/>
        <v>77.39499215709057</v>
      </c>
      <c r="N41" s="46" t="e">
        <f t="shared" si="17"/>
        <v>#DIV/0!</v>
      </c>
      <c r="O41" s="48">
        <f>SUM(O40*100/O44)</f>
        <v>73.648079752247213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1706</v>
      </c>
      <c r="H42" s="41">
        <v>2199</v>
      </c>
      <c r="I42" s="41">
        <v>3271</v>
      </c>
      <c r="J42" s="41">
        <v>3179</v>
      </c>
      <c r="K42" s="42">
        <v>2544</v>
      </c>
      <c r="L42" s="41">
        <v>2442</v>
      </c>
      <c r="M42" s="41">
        <v>2139</v>
      </c>
      <c r="N42" s="41">
        <v>0</v>
      </c>
      <c r="O42" s="43">
        <f>SUM(C42+D42+E42+F42+G42+H42+I42+J42+K42+L42+M42+N42)</f>
        <v>28828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>
        <f t="shared" si="18"/>
        <v>3.4393081063645345</v>
      </c>
      <c r="H43" s="46">
        <f t="shared" si="18"/>
        <v>4.3365938313481109</v>
      </c>
      <c r="I43" s="46">
        <f t="shared" si="18"/>
        <v>6.6064792373566004</v>
      </c>
      <c r="J43" s="46">
        <f t="shared" si="18"/>
        <v>6.5287932309208907</v>
      </c>
      <c r="K43" s="51">
        <f t="shared" si="18"/>
        <v>5.5504647205131565</v>
      </c>
      <c r="L43" s="46">
        <f t="shared" si="18"/>
        <v>5.0457672996260099</v>
      </c>
      <c r="M43" s="46">
        <f t="shared" si="18"/>
        <v>4.1422180909777495</v>
      </c>
      <c r="N43" s="46" t="e">
        <f t="shared" si="18"/>
        <v>#DIV/0!</v>
      </c>
      <c r="O43" s="48">
        <f>SUM(O42*100/O44)</f>
        <v>5.2423791104976694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49603</v>
      </c>
      <c r="H44" s="6">
        <f t="shared" si="19"/>
        <v>50708</v>
      </c>
      <c r="I44" s="6">
        <f t="shared" si="19"/>
        <v>49512</v>
      </c>
      <c r="J44" s="6">
        <f t="shared" si="19"/>
        <v>48692</v>
      </c>
      <c r="K44" s="5">
        <f t="shared" si="19"/>
        <v>45834</v>
      </c>
      <c r="L44" s="6">
        <f>SUM(L38+L40+L42)</f>
        <v>48397</v>
      </c>
      <c r="M44" s="6">
        <f>SUM(M38+M40+M42)</f>
        <v>51639</v>
      </c>
      <c r="N44" s="6">
        <f>SUM(N38+N40+N42)</f>
        <v>0</v>
      </c>
      <c r="O44" s="7">
        <f>SUM(O38+O40+O42)</f>
        <v>549903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13028</v>
      </c>
      <c r="H45" s="55">
        <v>12300</v>
      </c>
      <c r="I45" s="78">
        <v>13384</v>
      </c>
      <c r="J45" s="22">
        <v>15757</v>
      </c>
      <c r="K45" s="22">
        <v>13420</v>
      </c>
      <c r="L45" s="55">
        <v>14290</v>
      </c>
      <c r="M45" s="22">
        <v>14310</v>
      </c>
      <c r="N45" s="22">
        <v>0</v>
      </c>
      <c r="O45" s="23">
        <f>SUM(C45+D45+E45+F45+G45+H45+I45+J45+K45+L45+M45+N45)</f>
        <v>151559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>
        <f t="shared" si="20"/>
        <v>23.176958246606535</v>
      </c>
      <c r="H46" s="57">
        <f t="shared" si="20"/>
        <v>22.34900792208736</v>
      </c>
      <c r="I46" s="46">
        <f t="shared" si="20"/>
        <v>24.664148161798582</v>
      </c>
      <c r="J46" s="46">
        <f t="shared" si="20"/>
        <v>26.281377699941622</v>
      </c>
      <c r="K46" s="46">
        <f t="shared" si="20"/>
        <v>23.905801877549568</v>
      </c>
      <c r="L46" s="57">
        <f>SUM(L45*100/L51)</f>
        <v>24.698826416855351</v>
      </c>
      <c r="M46" s="46">
        <f>SUM(M45*100/M51)</f>
        <v>24.543349626961668</v>
      </c>
      <c r="N46" s="46" t="e">
        <f>SUM(N45*100/N51)</f>
        <v>#DIV/0!</v>
      </c>
      <c r="O46" s="58">
        <f>SUM(O45*100/O51)</f>
        <v>24.155138339920949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42616</v>
      </c>
      <c r="H47" s="41">
        <v>42387</v>
      </c>
      <c r="I47" s="41">
        <v>40477</v>
      </c>
      <c r="J47" s="41">
        <v>43364</v>
      </c>
      <c r="K47" s="41">
        <v>42195</v>
      </c>
      <c r="L47" s="59">
        <v>42954</v>
      </c>
      <c r="M47" s="41">
        <v>43605</v>
      </c>
      <c r="N47" s="41">
        <v>0</v>
      </c>
      <c r="O47" s="43">
        <f>SUM(C47+D47+E47+F47+G47+H47+I47+J47+K47+L47+M47+N47)</f>
        <v>468989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>
        <f t="shared" si="21"/>
        <v>75.814342388500478</v>
      </c>
      <c r="H48" s="46">
        <f t="shared" si="21"/>
        <v>77.016861690529836</v>
      </c>
      <c r="I48" s="46">
        <f t="shared" si="21"/>
        <v>74.591357228416101</v>
      </c>
      <c r="J48" s="46">
        <f t="shared" si="21"/>
        <v>72.327579017596534</v>
      </c>
      <c r="K48" s="46">
        <f t="shared" si="21"/>
        <v>75.164330120954091</v>
      </c>
      <c r="L48" s="57">
        <f>SUM(L47*100/L51)</f>
        <v>74.241664794234055</v>
      </c>
      <c r="M48" s="46">
        <f>SUM(M47*100/M51)</f>
        <v>74.787754051968093</v>
      </c>
      <c r="N48" s="46" t="e">
        <f>SUM(N47*100/N51)</f>
        <v>#DIV/0!</v>
      </c>
      <c r="O48" s="58">
        <f>SUM(O47*100/O51)</f>
        <v>74.746429937523914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567</v>
      </c>
      <c r="H49" s="41">
        <v>349</v>
      </c>
      <c r="I49" s="88">
        <v>404</v>
      </c>
      <c r="J49" s="41">
        <v>834</v>
      </c>
      <c r="K49" s="41">
        <v>522</v>
      </c>
      <c r="L49" s="59">
        <v>613</v>
      </c>
      <c r="M49" s="41">
        <v>390</v>
      </c>
      <c r="N49" s="41">
        <v>0</v>
      </c>
      <c r="O49" s="43">
        <f>SUM(C49+D49+E49+F49+G49+H49+I49+J49+K49+L49+M49+N49)</f>
        <v>6892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>
        <f t="shared" si="22"/>
        <v>1.0086993648929925</v>
      </c>
      <c r="H50" s="46">
        <f t="shared" si="22"/>
        <v>0.63413038738280403</v>
      </c>
      <c r="I50" s="46">
        <f t="shared" si="22"/>
        <v>0.74449460978531279</v>
      </c>
      <c r="J50" s="46">
        <f t="shared" si="22"/>
        <v>1.3910432824618464</v>
      </c>
      <c r="K50" s="46">
        <f t="shared" si="22"/>
        <v>0.9298680014963393</v>
      </c>
      <c r="L50" s="57">
        <f>SUM(L49*100/L51)</f>
        <v>1.0595087889105899</v>
      </c>
      <c r="M50" s="46">
        <f>SUM(M49*100/M51)</f>
        <v>0.66889632107023411</v>
      </c>
      <c r="N50" s="46" t="e">
        <f>SUM(N49*100/N51)</f>
        <v>#DIV/0!</v>
      </c>
      <c r="O50" s="58">
        <f>SUM(O49*100/O51)</f>
        <v>1.0984317225551448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56211</v>
      </c>
      <c r="H51" s="6">
        <f t="shared" si="23"/>
        <v>55036</v>
      </c>
      <c r="I51" s="6">
        <f t="shared" si="23"/>
        <v>54265</v>
      </c>
      <c r="J51" s="6">
        <f t="shared" si="23"/>
        <v>59955</v>
      </c>
      <c r="K51" s="6">
        <f t="shared" si="23"/>
        <v>56137</v>
      </c>
      <c r="L51" s="35">
        <f t="shared" si="23"/>
        <v>57857</v>
      </c>
      <c r="M51" s="6">
        <f t="shared" si="23"/>
        <v>58305</v>
      </c>
      <c r="N51" s="6">
        <f t="shared" si="23"/>
        <v>0</v>
      </c>
      <c r="O51" s="7">
        <f>O45+O47+O49</f>
        <v>627440</v>
      </c>
    </row>
    <row r="52" spans="1:15" ht="16.5" customHeight="1" thickBot="1">
      <c r="A52" s="99" t="s">
        <v>35</v>
      </c>
      <c r="B52" s="100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105814</v>
      </c>
      <c r="H52" s="37">
        <f t="shared" si="24"/>
        <v>105744</v>
      </c>
      <c r="I52" s="37">
        <f t="shared" si="24"/>
        <v>103777</v>
      </c>
      <c r="J52" s="37">
        <f t="shared" si="24"/>
        <v>108647</v>
      </c>
      <c r="K52" s="37">
        <f t="shared" si="24"/>
        <v>101971</v>
      </c>
      <c r="L52" s="37">
        <f t="shared" si="24"/>
        <v>106254</v>
      </c>
      <c r="M52" s="37">
        <f t="shared" si="24"/>
        <v>109944</v>
      </c>
      <c r="N52" s="37">
        <f t="shared" si="24"/>
        <v>0</v>
      </c>
      <c r="O52" s="38">
        <f t="shared" si="24"/>
        <v>1177343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2019-12-19T09:19:46Z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