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<sst xmlns="http://schemas.openxmlformats.org/spreadsheetml/2006/main" count="64" uniqueCount="35">
  <si>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</si>
  <si>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</si>
  <si>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</si>
  <si>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</si>
  <si>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</si>
  <si>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</si>
  <si>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</si>
  <si>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</si>
  <si>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</si>
  <si>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</si>
  <si>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</si>
  <si>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</si>
  <si>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</si>
  <si>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</si>
  <si>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</si>
  <si>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</si>
  <si>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</si>
  <si>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</si>
  <si>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</si>
  <si>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</si>
  <si>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</si>
  <si>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</si>
  <si>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</si>
  <si>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</si>
  <si>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</si>
  <si>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</si>
  <si>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</si>
  <si>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</si>
  <si>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Inbound -Outbound container record at BKP -2020</t>
  </si>
  <si>
    <t xml:space="preserve"> Inbound -Outbound container record at BKP -2020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</si>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</sst>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1" borderId="35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41" fontId="48" fillId="31" borderId="37" xfId="0" applyNumberFormat="1" applyFont="1" applyFill="1" applyBorder="1" applyAlignment="1">
      <alignment/>
    </xf>
    <xf numFmtId="41" fontId="48" fillId="31" borderId="38" xfId="0" applyNumberFormat="1" applyFont="1" applyFill="1" applyBorder="1" applyAlignment="1">
      <alignment/>
    </xf>
    <xf numFmtId="180" fontId="8" fillId="31" borderId="14" xfId="0" applyNumberFormat="1" applyFont="1" applyFill="1" applyBorder="1" applyAlignment="1">
      <alignment/>
    </xf>
    <xf numFmtId="0" fontId="5" fillId="31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7">
      <selection activeCell="W12" sqref="W12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28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46">
        <v>2020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57" t="s">
        <v>30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4"/>
      <c r="AD4" s="58" t="s">
        <v>31</v>
      </c>
      <c r="AE4" s="65"/>
    </row>
    <row r="5" spans="1:31" ht="21.75" thickBot="1">
      <c r="A5" s="47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56" t="s">
        <v>24</v>
      </c>
      <c r="P5" s="59" t="s">
        <v>32</v>
      </c>
      <c r="Q5" s="61"/>
      <c r="R5" s="62"/>
      <c r="S5" s="38" t="s">
        <v>25</v>
      </c>
      <c r="T5" s="60" t="s">
        <v>33</v>
      </c>
      <c r="U5" s="61"/>
      <c r="V5" s="62"/>
      <c r="W5" s="38" t="s">
        <v>25</v>
      </c>
      <c r="X5" s="60" t="s">
        <v>34</v>
      </c>
      <c r="Y5" s="61"/>
      <c r="Z5" s="62"/>
      <c r="AA5" s="38" t="s">
        <v>25</v>
      </c>
      <c r="AB5" s="4" t="s">
        <v>2</v>
      </c>
      <c r="AC5" s="51" t="s">
        <v>26</v>
      </c>
      <c r="AD5" s="36"/>
      <c r="AE5" s="37"/>
    </row>
    <row r="6" spans="1:31" ht="21.75" thickBot="1">
      <c r="A6" s="48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2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2" t="s">
        <v>25</v>
      </c>
      <c r="AD6" s="35" t="s">
        <v>2</v>
      </c>
      <c r="AE6" s="35" t="s">
        <v>3</v>
      </c>
    </row>
    <row r="7" spans="1:31" ht="21">
      <c r="A7" s="49" t="s">
        <v>11</v>
      </c>
      <c r="B7" s="18">
        <v>32465</v>
      </c>
      <c r="C7" s="17">
        <v>25982</v>
      </c>
      <c r="D7" s="17">
        <v>38</v>
      </c>
      <c r="E7" s="40">
        <f>SUM((C7+D7)*2)+B7</f>
        <v>84505</v>
      </c>
      <c r="F7" s="28">
        <v>242</v>
      </c>
      <c r="G7" s="17">
        <v>0</v>
      </c>
      <c r="H7" s="17">
        <v>0</v>
      </c>
      <c r="I7" s="40">
        <f>SUM((G7+H7)*2)+F7</f>
        <v>242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58727</v>
      </c>
      <c r="O7" s="53">
        <f>SUM(E7+I7+M7)</f>
        <v>84747</v>
      </c>
      <c r="P7" s="11">
        <v>18501</v>
      </c>
      <c r="Q7" s="12">
        <v>11956</v>
      </c>
      <c r="R7" s="16">
        <v>0</v>
      </c>
      <c r="S7" s="40">
        <f>SUM((Q7+R7)*2)+P7</f>
        <v>42413</v>
      </c>
      <c r="T7" s="12">
        <v>121</v>
      </c>
      <c r="U7" s="12">
        <v>724</v>
      </c>
      <c r="V7" s="12">
        <v>2</v>
      </c>
      <c r="W7" s="40">
        <f>SUM((U7+V7)*2)+T7</f>
        <v>1573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31304</v>
      </c>
      <c r="AC7" s="53">
        <f>SUM((Q7+R7+U7+V7+Y7+Z7)*2)+(P7+T7+X7)</f>
        <v>43986</v>
      </c>
      <c r="AD7" s="33">
        <f aca="true" t="shared" si="1" ref="AD7:AE18">SUM(N7+AB7)</f>
        <v>90031</v>
      </c>
      <c r="AE7" s="34">
        <f t="shared" si="1"/>
        <v>128733</v>
      </c>
    </row>
    <row r="8" spans="1:31" ht="21">
      <c r="A8" s="50" t="s">
        <v>12</v>
      </c>
      <c r="B8" s="11">
        <v>20381</v>
      </c>
      <c r="C8" s="12">
        <v>13330</v>
      </c>
      <c r="D8" s="12">
        <v>19</v>
      </c>
      <c r="E8" s="41">
        <f aca="true" t="shared" si="2" ref="E8:E18">SUM((C8+D8)*2)+B8</f>
        <v>47079</v>
      </c>
      <c r="F8" s="29">
        <v>1513</v>
      </c>
      <c r="G8" s="12">
        <v>205</v>
      </c>
      <c r="H8" s="12">
        <v>0</v>
      </c>
      <c r="I8" s="40">
        <f aca="true" t="shared" si="3" ref="I8:I18">SUM((G8+H8)*2)+F8</f>
        <v>1923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35448</v>
      </c>
      <c r="O8" s="53">
        <f aca="true" t="shared" si="5" ref="O8:O18">SUM(E8+I8+M8)</f>
        <v>49002</v>
      </c>
      <c r="P8" s="18">
        <v>19901</v>
      </c>
      <c r="Q8" s="12">
        <v>11979</v>
      </c>
      <c r="R8" s="66">
        <v>2</v>
      </c>
      <c r="S8" s="40">
        <f aca="true" t="shared" si="6" ref="S8:S18">SUM((Q8+R8)*2)+P8</f>
        <v>43863</v>
      </c>
      <c r="T8" s="12">
        <v>249</v>
      </c>
      <c r="U8" s="12">
        <v>200</v>
      </c>
      <c r="V8" s="12">
        <v>0</v>
      </c>
      <c r="W8" s="40">
        <f aca="true" t="shared" si="7" ref="W8:W18">SUM((U8+V8)*2)+T8</f>
        <v>649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32331</v>
      </c>
      <c r="AC8" s="53">
        <f>SUM((Q8+R8+U8+V8+Y8+Z8)*2)+(P8+T8+X8)</f>
        <v>44512</v>
      </c>
      <c r="AD8" s="19">
        <f t="shared" si="1"/>
        <v>67779</v>
      </c>
      <c r="AE8" s="31">
        <f t="shared" si="1"/>
        <v>93514</v>
      </c>
    </row>
    <row r="9" spans="1:31" ht="21">
      <c r="A9" s="50" t="s">
        <v>13</v>
      </c>
      <c r="B9" s="11">
        <v>29566</v>
      </c>
      <c r="C9" s="12">
        <v>20619</v>
      </c>
      <c r="D9" s="12">
        <v>28</v>
      </c>
      <c r="E9" s="41">
        <f t="shared" si="2"/>
        <v>70860</v>
      </c>
      <c r="F9" s="29">
        <v>1724</v>
      </c>
      <c r="G9" s="12">
        <v>404</v>
      </c>
      <c r="H9" s="12">
        <v>0</v>
      </c>
      <c r="I9" s="40">
        <f t="shared" si="3"/>
        <v>2532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52341</v>
      </c>
      <c r="O9" s="53">
        <f t="shared" si="5"/>
        <v>73392</v>
      </c>
      <c r="P9" s="11">
        <v>22370</v>
      </c>
      <c r="Q9" s="12">
        <v>13907</v>
      </c>
      <c r="R9" s="12">
        <v>0</v>
      </c>
      <c r="S9" s="40">
        <f t="shared" si="6"/>
        <v>50184</v>
      </c>
      <c r="T9" s="12">
        <v>445</v>
      </c>
      <c r="U9" s="12">
        <v>131</v>
      </c>
      <c r="V9" s="12">
        <v>0</v>
      </c>
      <c r="W9" s="40">
        <f t="shared" si="7"/>
        <v>707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36853</v>
      </c>
      <c r="AC9" s="53">
        <f aca="true" t="shared" si="10" ref="AC9:AC17">SUM((Q9+R9+U9+V9+Y9+Z9)*2)+(P9+T9+X9)</f>
        <v>50891</v>
      </c>
      <c r="AD9" s="19">
        <f t="shared" si="1"/>
        <v>89194</v>
      </c>
      <c r="AE9" s="31">
        <f t="shared" si="1"/>
        <v>124283</v>
      </c>
    </row>
    <row r="10" spans="1:31" ht="21">
      <c r="A10" s="50" t="s">
        <v>14</v>
      </c>
      <c r="B10" s="11">
        <v>30016</v>
      </c>
      <c r="C10" s="12">
        <v>21146</v>
      </c>
      <c r="D10" s="12">
        <v>41</v>
      </c>
      <c r="E10" s="41">
        <f t="shared" si="2"/>
        <v>72390</v>
      </c>
      <c r="F10" s="29">
        <v>1336</v>
      </c>
      <c r="G10" s="12">
        <v>148</v>
      </c>
      <c r="H10" s="12">
        <v>0</v>
      </c>
      <c r="I10" s="40">
        <f t="shared" si="3"/>
        <v>1632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52687</v>
      </c>
      <c r="O10" s="53">
        <f t="shared" si="5"/>
        <v>74022</v>
      </c>
      <c r="P10" s="11">
        <v>22768</v>
      </c>
      <c r="Q10" s="12">
        <v>12315</v>
      </c>
      <c r="R10" s="12">
        <v>0</v>
      </c>
      <c r="S10" s="40">
        <f t="shared" si="6"/>
        <v>47398</v>
      </c>
      <c r="T10" s="12">
        <v>240</v>
      </c>
      <c r="U10" s="12">
        <v>244</v>
      </c>
      <c r="V10" s="12">
        <v>2</v>
      </c>
      <c r="W10" s="40">
        <f t="shared" si="7"/>
        <v>732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35569</v>
      </c>
      <c r="AC10" s="53">
        <f>SUM((Q10+R10+U10+V10+Y10+Z10)*2)+(P10+T10+X10)</f>
        <v>48130</v>
      </c>
      <c r="AD10" s="19">
        <f t="shared" si="1"/>
        <v>88256</v>
      </c>
      <c r="AE10" s="31">
        <f t="shared" si="1"/>
        <v>122152</v>
      </c>
    </row>
    <row r="11" spans="1:31" ht="21">
      <c r="A11" s="50" t="s">
        <v>15</v>
      </c>
      <c r="B11" s="20">
        <v>28986</v>
      </c>
      <c r="C11" s="12">
        <v>21233</v>
      </c>
      <c r="D11" s="12">
        <v>32</v>
      </c>
      <c r="E11" s="41">
        <f t="shared" si="2"/>
        <v>71516</v>
      </c>
      <c r="F11" s="29">
        <v>508</v>
      </c>
      <c r="G11" s="12">
        <v>489</v>
      </c>
      <c r="H11" s="12">
        <v>6</v>
      </c>
      <c r="I11" s="40">
        <f t="shared" si="3"/>
        <v>1498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51254</v>
      </c>
      <c r="O11" s="53">
        <f t="shared" si="5"/>
        <v>73014</v>
      </c>
      <c r="P11" s="11">
        <v>20754</v>
      </c>
      <c r="Q11" s="12">
        <v>11754</v>
      </c>
      <c r="R11" s="12">
        <v>0</v>
      </c>
      <c r="S11" s="40">
        <f t="shared" si="6"/>
        <v>44262</v>
      </c>
      <c r="T11" s="12">
        <v>128</v>
      </c>
      <c r="U11" s="12">
        <v>263</v>
      </c>
      <c r="V11" s="12">
        <v>2</v>
      </c>
      <c r="W11" s="40">
        <f t="shared" si="7"/>
        <v>658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32901</v>
      </c>
      <c r="AC11" s="53">
        <f t="shared" si="10"/>
        <v>44920</v>
      </c>
      <c r="AD11" s="19">
        <f t="shared" si="1"/>
        <v>84155</v>
      </c>
      <c r="AE11" s="31">
        <f t="shared" si="1"/>
        <v>117934</v>
      </c>
    </row>
    <row r="12" spans="1:31" ht="21">
      <c r="A12" s="50" t="s">
        <v>16</v>
      </c>
      <c r="B12" s="11">
        <v>25991</v>
      </c>
      <c r="C12" s="12">
        <v>21139</v>
      </c>
      <c r="D12" s="12">
        <v>34</v>
      </c>
      <c r="E12" s="41">
        <f t="shared" si="2"/>
        <v>68337</v>
      </c>
      <c r="F12" s="29">
        <v>578</v>
      </c>
      <c r="G12" s="12">
        <v>746</v>
      </c>
      <c r="H12" s="12">
        <v>0</v>
      </c>
      <c r="I12" s="40">
        <f t="shared" si="3"/>
        <v>2070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48488</v>
      </c>
      <c r="O12" s="53">
        <f t="shared" si="5"/>
        <v>70407</v>
      </c>
      <c r="P12" s="11">
        <v>19335</v>
      </c>
      <c r="Q12" s="12">
        <v>12304</v>
      </c>
      <c r="R12" s="12">
        <v>0</v>
      </c>
      <c r="S12" s="40">
        <f t="shared" si="6"/>
        <v>43943</v>
      </c>
      <c r="T12" s="12">
        <v>321</v>
      </c>
      <c r="U12" s="12">
        <v>954</v>
      </c>
      <c r="V12" s="12">
        <v>40</v>
      </c>
      <c r="W12" s="40">
        <f t="shared" si="7"/>
        <v>2309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32954</v>
      </c>
      <c r="AC12" s="53">
        <f t="shared" si="10"/>
        <v>46252</v>
      </c>
      <c r="AD12" s="19">
        <f t="shared" si="1"/>
        <v>81442</v>
      </c>
      <c r="AE12" s="31">
        <f t="shared" si="1"/>
        <v>116659</v>
      </c>
    </row>
    <row r="13" spans="1:31" ht="21">
      <c r="A13" s="50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3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3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50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3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3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50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3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3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50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3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3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50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3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3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50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3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4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50" t="s">
        <v>9</v>
      </c>
      <c r="B19" s="8">
        <f>SUM(B7:B18)</f>
        <v>167405</v>
      </c>
      <c r="C19" s="9">
        <f aca="true" t="shared" si="11" ref="C19:AE19">SUM(C7:C18)</f>
        <v>123449</v>
      </c>
      <c r="D19" s="9">
        <f t="shared" si="11"/>
        <v>192</v>
      </c>
      <c r="E19" s="43">
        <f>SUM(E7:E18)</f>
        <v>414687</v>
      </c>
      <c r="F19" s="9">
        <f t="shared" si="11"/>
        <v>5901</v>
      </c>
      <c r="G19" s="9">
        <f t="shared" si="11"/>
        <v>1992</v>
      </c>
      <c r="H19" s="9">
        <f t="shared" si="11"/>
        <v>6</v>
      </c>
      <c r="I19" s="44">
        <f>SUM(I7:I18)</f>
        <v>9897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298945</v>
      </c>
      <c r="O19" s="55">
        <f t="shared" si="11"/>
        <v>424584</v>
      </c>
      <c r="P19" s="9">
        <f t="shared" si="11"/>
        <v>123629</v>
      </c>
      <c r="Q19" s="9">
        <f t="shared" si="11"/>
        <v>74215</v>
      </c>
      <c r="R19" s="9">
        <f t="shared" si="11"/>
        <v>2</v>
      </c>
      <c r="S19" s="44">
        <f>SUM(S7:S18)</f>
        <v>272063</v>
      </c>
      <c r="T19" s="9">
        <f t="shared" si="11"/>
        <v>1504</v>
      </c>
      <c r="U19" s="9">
        <f t="shared" si="11"/>
        <v>2516</v>
      </c>
      <c r="V19" s="9">
        <f t="shared" si="11"/>
        <v>46</v>
      </c>
      <c r="W19" s="44">
        <f>SUM(W7:W18)</f>
        <v>6628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201912</v>
      </c>
      <c r="AC19" s="55">
        <f t="shared" si="11"/>
        <v>278691</v>
      </c>
      <c r="AD19" s="9">
        <f t="shared" si="11"/>
        <v>500857</v>
      </c>
      <c r="AE19" s="10">
        <f t="shared" si="11"/>
        <v>703275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2020-07-29T04:35:58Z</dcterms:modified>
  <cp:category/>
  <cp:version/>
  <cp:contentType/>
  <cp:contentStatus/>
</cp:coreProperties>
</file>