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521" windowWidth="15480" windowHeight="7185" activeTab="0"/>
  </bookViews>
  <sheets>
    <sheet name="ตู้สินค้าแยกขนาด BKP-2020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<sst xmlns="http://schemas.openxmlformats.org/spreadsheetml/2006/main" count="64" uniqueCount="35">
  <si>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IMPORT</t>
  </si>
  <si>
    <t>Tranship</t>
  </si>
  <si>
    <t>BOX</t>
  </si>
  <si>
    <t>TEU.</t>
  </si>
  <si>
    <t>20'</t>
  </si>
  <si>
    <t>40'</t>
  </si>
  <si>
    <t>45'</t>
  </si>
  <si>
    <t>FULL</t>
  </si>
  <si>
    <t>MTY</t>
  </si>
  <si>
    <t>Total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</si>
  <si>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</si>
  <si>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</si>
  <si>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</si>
  <si>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</si>
  <si>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</si>
  <si>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</si>
  <si>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</si>
  <si>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</si>
  <si>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</si>
  <si>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</si>
  <si>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</si>
  <si>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</si>
  <si>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</si>
  <si>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***ข้อมูลนี้เป็นลิขสิทธิ์ของ BSAA</t>
  </si>
  <si>
    <t>Import Total</t>
  </si>
  <si>
    <t>TEU</t>
  </si>
  <si>
    <t>Export Total</t>
  </si>
  <si>
    <t>***Tranship included to full container</t>
  </si>
  <si>
    <t xml:space="preserve">         Inbound -Outbound container record at BKP -2020</t>
  </si>
  <si>
    <t xml:space="preserve"> Inbound -Outbound container record at BKP -2020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</si>
  <si>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EXPORT</t>
  </si>
  <si>
    <t xml:space="preserve">                                   Grand TOTAL</t>
  </si>
  <si>
    <t xml:space="preserve">                                        FULL</t>
  </si>
  <si>
    <t xml:space="preserve">                                            MTY</t>
  </si>
  <si>
    <t xml:space="preserve">                                             Tranship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</si>
</sst>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E]d\ mmmm\ yyyy"/>
    <numFmt numFmtId="187" formatCode="B1mmm\-yy"/>
  </numFmts>
  <fonts count="50">
    <font>
      <sz val="10"/>
      <name val="Arial"/>
      <family val="0"/>
    </font>
    <font>
      <b/>
      <sz val="18"/>
      <name val="Browallia New"/>
      <family val="2"/>
    </font>
    <font>
      <sz val="14"/>
      <name val="Browall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rowallia New"/>
      <family val="2"/>
    </font>
    <font>
      <b/>
      <sz val="10"/>
      <name val="Arial"/>
      <family val="2"/>
    </font>
    <font>
      <b/>
      <sz val="14"/>
      <name val="Cordia New"/>
      <family val="2"/>
    </font>
    <font>
      <b/>
      <sz val="9"/>
      <name val="Arial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Browallia New"/>
      <family val="2"/>
    </font>
    <font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rowallia New"/>
      <family val="2"/>
    </font>
    <font>
      <sz val="14"/>
      <color rgb="FFFF0000"/>
      <name val="Browallia Ne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180" fontId="8" fillId="0" borderId="13" xfId="0" applyNumberFormat="1" applyFont="1" applyBorder="1" applyAlignment="1">
      <alignment/>
    </xf>
    <xf numFmtId="180" fontId="8" fillId="0" borderId="14" xfId="0" applyNumberFormat="1" applyFont="1" applyBorder="1" applyAlignment="1">
      <alignment/>
    </xf>
    <xf numFmtId="180" fontId="8" fillId="0" borderId="15" xfId="0" applyNumberFormat="1" applyFont="1" applyBorder="1" applyAlignment="1">
      <alignment/>
    </xf>
    <xf numFmtId="180" fontId="48" fillId="0" borderId="16" xfId="42" applyNumberFormat="1" applyFont="1" applyBorder="1" applyAlignment="1">
      <alignment/>
    </xf>
    <xf numFmtId="180" fontId="48" fillId="0" borderId="17" xfId="42" applyNumberFormat="1" applyFont="1" applyBorder="1" applyAlignment="1">
      <alignment/>
    </xf>
    <xf numFmtId="180" fontId="48" fillId="0" borderId="18" xfId="42" applyNumberFormat="1" applyFont="1" applyFill="1" applyBorder="1" applyAlignment="1">
      <alignment/>
    </xf>
    <xf numFmtId="180" fontId="48" fillId="0" borderId="10" xfId="42" applyNumberFormat="1" applyFont="1" applyFill="1" applyBorder="1" applyAlignment="1">
      <alignment/>
    </xf>
    <xf numFmtId="180" fontId="48" fillId="0" borderId="19" xfId="42" applyNumberFormat="1" applyFont="1" applyFill="1" applyBorder="1" applyAlignment="1">
      <alignment/>
    </xf>
    <xf numFmtId="180" fontId="48" fillId="0" borderId="20" xfId="42" applyNumberFormat="1" applyFont="1" applyFill="1" applyBorder="1" applyAlignment="1">
      <alignment/>
    </xf>
    <xf numFmtId="180" fontId="48" fillId="0" borderId="19" xfId="42" applyNumberFormat="1" applyFont="1" applyBorder="1" applyAlignment="1">
      <alignment/>
    </xf>
    <xf numFmtId="180" fontId="48" fillId="0" borderId="21" xfId="42" applyNumberFormat="1" applyFont="1" applyBorder="1" applyAlignment="1">
      <alignment/>
    </xf>
    <xf numFmtId="180" fontId="48" fillId="0" borderId="22" xfId="0" applyNumberFormat="1" applyFont="1" applyBorder="1" applyAlignment="1">
      <alignment/>
    </xf>
    <xf numFmtId="180" fontId="48" fillId="0" borderId="16" xfId="0" applyNumberFormat="1" applyFont="1" applyBorder="1" applyAlignment="1" applyProtection="1">
      <alignment/>
      <protection/>
    </xf>
    <xf numFmtId="180" fontId="48" fillId="0" borderId="17" xfId="42" applyNumberFormat="1" applyFont="1" applyBorder="1" applyAlignment="1" quotePrefix="1">
      <alignment/>
    </xf>
    <xf numFmtId="180" fontId="48" fillId="0" borderId="16" xfId="42" applyNumberFormat="1" applyFont="1" applyBorder="1" applyAlignment="1" quotePrefix="1">
      <alignment/>
    </xf>
    <xf numFmtId="180" fontId="48" fillId="0" borderId="23" xfId="42" applyNumberFormat="1" applyFont="1" applyBorder="1" applyAlignment="1">
      <alignment/>
    </xf>
    <xf numFmtId="180" fontId="48" fillId="0" borderId="24" xfId="0" applyNumberFormat="1" applyFont="1" applyBorder="1" applyAlignment="1">
      <alignment/>
    </xf>
    <xf numFmtId="0" fontId="49" fillId="0" borderId="0" xfId="0" applyFont="1" applyAlignment="1">
      <alignment/>
    </xf>
    <xf numFmtId="175" fontId="1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48" fillId="0" borderId="25" xfId="42" applyNumberFormat="1" applyFont="1" applyBorder="1" applyAlignment="1">
      <alignment/>
    </xf>
    <xf numFmtId="180" fontId="48" fillId="0" borderId="26" xfId="42" applyNumberFormat="1" applyFont="1" applyBorder="1" applyAlignment="1">
      <alignment/>
    </xf>
    <xf numFmtId="180" fontId="48" fillId="0" borderId="26" xfId="0" applyNumberFormat="1" applyFont="1" applyBorder="1" applyAlignment="1" applyProtection="1">
      <alignment/>
      <protection/>
    </xf>
    <xf numFmtId="41" fontId="48" fillId="0" borderId="22" xfId="0" applyNumberFormat="1" applyFont="1" applyBorder="1" applyAlignment="1">
      <alignment/>
    </xf>
    <xf numFmtId="41" fontId="48" fillId="0" borderId="24" xfId="0" applyNumberFormat="1" applyFont="1" applyBorder="1" applyAlignment="1">
      <alignment/>
    </xf>
    <xf numFmtId="180" fontId="48" fillId="0" borderId="27" xfId="0" applyNumberFormat="1" applyFont="1" applyFill="1" applyBorder="1" applyAlignment="1">
      <alignment/>
    </xf>
    <xf numFmtId="41" fontId="48" fillId="0" borderId="27" xfId="0" applyNumberFormat="1" applyFont="1" applyFill="1" applyBorder="1" applyAlignment="1">
      <alignment/>
    </xf>
    <xf numFmtId="0" fontId="5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41" fontId="48" fillId="32" borderId="19" xfId="0" applyNumberFormat="1" applyFont="1" applyFill="1" applyBorder="1" applyAlignment="1">
      <alignment/>
    </xf>
    <xf numFmtId="41" fontId="48" fillId="32" borderId="17" xfId="0" applyNumberFormat="1" applyFont="1" applyFill="1" applyBorder="1" applyAlignment="1">
      <alignment/>
    </xf>
    <xf numFmtId="41" fontId="48" fillId="32" borderId="12" xfId="0" applyNumberFormat="1" applyFont="1" applyFill="1" applyBorder="1" applyAlignment="1">
      <alignment/>
    </xf>
    <xf numFmtId="180" fontId="8" fillId="32" borderId="32" xfId="0" applyNumberFormat="1" applyFont="1" applyFill="1" applyBorder="1" applyAlignment="1">
      <alignment/>
    </xf>
    <xf numFmtId="180" fontId="8" fillId="32" borderId="14" xfId="0" applyNumberFormat="1" applyFont="1" applyFill="1" applyBorder="1" applyAlignment="1">
      <alignment/>
    </xf>
    <xf numFmtId="43" fontId="48" fillId="32" borderId="19" xfId="0" applyNumberFormat="1" applyFont="1" applyFill="1" applyBorder="1" applyAlignment="1">
      <alignment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1" borderId="35" xfId="0" applyFont="1" applyFill="1" applyBorder="1" applyAlignment="1">
      <alignment horizontal="center" vertical="center"/>
    </xf>
    <xf numFmtId="0" fontId="5" fillId="31" borderId="36" xfId="0" applyFont="1" applyFill="1" applyBorder="1" applyAlignment="1">
      <alignment horizontal="center" vertical="center"/>
    </xf>
    <xf numFmtId="41" fontId="48" fillId="31" borderId="37" xfId="0" applyNumberFormat="1" applyFont="1" applyFill="1" applyBorder="1" applyAlignment="1">
      <alignment/>
    </xf>
    <xf numFmtId="41" fontId="48" fillId="31" borderId="38" xfId="0" applyNumberFormat="1" applyFont="1" applyFill="1" applyBorder="1" applyAlignment="1">
      <alignment/>
    </xf>
    <xf numFmtId="180" fontId="8" fillId="31" borderId="14" xfId="0" applyNumberFormat="1" applyFont="1" applyFill="1" applyBorder="1" applyAlignment="1">
      <alignment/>
    </xf>
    <xf numFmtId="0" fontId="5" fillId="31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180" fontId="48" fillId="0" borderId="17" xfId="42" applyNumberFormat="1" applyFont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0"/>
  <sheetViews>
    <sheetView tabSelected="1" zoomScalePageLayoutView="0" workbookViewId="0" topLeftCell="P1">
      <selection activeCell="R11" sqref="R11"/>
    </sheetView>
  </sheetViews>
  <sheetFormatPr defaultColWidth="9.140625" defaultRowHeight="12.75"/>
  <cols>
    <col min="5" max="5" width="10.28125" style="0" customWidth="1"/>
    <col min="15" max="15" width="12.57421875" style="0" customWidth="1"/>
    <col min="19" max="19" width="10.421875" style="0" customWidth="1"/>
    <col min="29" max="29" width="12.7109375" style="0" customWidth="1"/>
    <col min="30" max="30" width="10.7109375" style="0" customWidth="1"/>
    <col min="31" max="31" width="11.57421875" style="0" customWidth="1"/>
  </cols>
  <sheetData>
    <row r="2" spans="1:31" ht="26.25">
      <c r="A2" s="3"/>
      <c r="B2" s="1"/>
      <c r="C2" s="1"/>
      <c r="D2" s="1"/>
      <c r="E2" s="26" t="s">
        <v>28</v>
      </c>
      <c r="F2" s="1"/>
      <c r="G2" s="1"/>
      <c r="H2" s="1"/>
      <c r="I2" s="1"/>
      <c r="J2" s="27"/>
      <c r="K2" s="1"/>
      <c r="L2" s="1"/>
      <c r="M2" s="1"/>
      <c r="N2" s="1"/>
      <c r="O2" s="1"/>
      <c r="P2" s="1"/>
      <c r="Q2" s="1"/>
      <c r="R2" s="1"/>
      <c r="S2" s="1"/>
      <c r="T2" s="1"/>
      <c r="U2" s="26" t="s">
        <v>29</v>
      </c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7" thickBot="1">
      <c r="A3" s="25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5" t="s">
        <v>23</v>
      </c>
      <c r="AA3" s="2"/>
      <c r="AB3" s="2"/>
      <c r="AC3" s="2"/>
      <c r="AD3" s="2"/>
      <c r="AE3" s="2"/>
    </row>
    <row r="4" spans="1:31" ht="21.75" thickBot="1">
      <c r="A4" s="46">
        <v>2020</v>
      </c>
      <c r="B4" s="67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  <c r="P4" s="57" t="s">
        <v>30</v>
      </c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4"/>
      <c r="AD4" s="58" t="s">
        <v>31</v>
      </c>
      <c r="AE4" s="65"/>
    </row>
    <row r="5" spans="1:31" ht="21.75" thickBot="1">
      <c r="A5" s="47" t="s">
        <v>10</v>
      </c>
      <c r="B5" s="70" t="s">
        <v>7</v>
      </c>
      <c r="C5" s="71"/>
      <c r="D5" s="72"/>
      <c r="E5" s="38" t="s">
        <v>9</v>
      </c>
      <c r="F5" s="73" t="s">
        <v>8</v>
      </c>
      <c r="G5" s="74"/>
      <c r="H5" s="75"/>
      <c r="I5" s="38" t="s">
        <v>9</v>
      </c>
      <c r="J5" s="73" t="s">
        <v>1</v>
      </c>
      <c r="K5" s="74"/>
      <c r="L5" s="75"/>
      <c r="M5" s="38" t="s">
        <v>9</v>
      </c>
      <c r="N5" s="4" t="s">
        <v>2</v>
      </c>
      <c r="O5" s="56" t="s">
        <v>24</v>
      </c>
      <c r="P5" s="59" t="s">
        <v>32</v>
      </c>
      <c r="Q5" s="61"/>
      <c r="R5" s="62"/>
      <c r="S5" s="38" t="s">
        <v>25</v>
      </c>
      <c r="T5" s="60" t="s">
        <v>33</v>
      </c>
      <c r="U5" s="61"/>
      <c r="V5" s="62"/>
      <c r="W5" s="38" t="s">
        <v>25</v>
      </c>
      <c r="X5" s="60" t="s">
        <v>34</v>
      </c>
      <c r="Y5" s="61"/>
      <c r="Z5" s="62"/>
      <c r="AA5" s="38" t="s">
        <v>25</v>
      </c>
      <c r="AB5" s="4" t="s">
        <v>2</v>
      </c>
      <c r="AC5" s="51" t="s">
        <v>26</v>
      </c>
      <c r="AD5" s="36"/>
      <c r="AE5" s="37"/>
    </row>
    <row r="6" spans="1:31" ht="21.75" thickBot="1">
      <c r="A6" s="48"/>
      <c r="B6" s="5" t="s">
        <v>4</v>
      </c>
      <c r="C6" s="6" t="s">
        <v>5</v>
      </c>
      <c r="D6" s="6" t="s">
        <v>6</v>
      </c>
      <c r="E6" s="39" t="s">
        <v>25</v>
      </c>
      <c r="F6" s="6" t="s">
        <v>4</v>
      </c>
      <c r="G6" s="6" t="s">
        <v>5</v>
      </c>
      <c r="H6" s="6" t="s">
        <v>6</v>
      </c>
      <c r="I6" s="39" t="s">
        <v>25</v>
      </c>
      <c r="J6" s="6" t="s">
        <v>4</v>
      </c>
      <c r="K6" s="6" t="s">
        <v>5</v>
      </c>
      <c r="L6" s="6" t="s">
        <v>6</v>
      </c>
      <c r="M6" s="39" t="s">
        <v>25</v>
      </c>
      <c r="N6" s="7"/>
      <c r="O6" s="52" t="s">
        <v>25</v>
      </c>
      <c r="P6" s="5" t="s">
        <v>4</v>
      </c>
      <c r="Q6" s="6" t="s">
        <v>5</v>
      </c>
      <c r="R6" s="6" t="s">
        <v>6</v>
      </c>
      <c r="S6" s="39"/>
      <c r="T6" s="6" t="s">
        <v>4</v>
      </c>
      <c r="U6" s="6" t="s">
        <v>5</v>
      </c>
      <c r="V6" s="6" t="s">
        <v>6</v>
      </c>
      <c r="W6" s="39"/>
      <c r="X6" s="6" t="s">
        <v>4</v>
      </c>
      <c r="Y6" s="6" t="s">
        <v>5</v>
      </c>
      <c r="Z6" s="6" t="s">
        <v>6</v>
      </c>
      <c r="AA6" s="39"/>
      <c r="AB6" s="7"/>
      <c r="AC6" s="52" t="s">
        <v>25</v>
      </c>
      <c r="AD6" s="35" t="s">
        <v>2</v>
      </c>
      <c r="AE6" s="35" t="s">
        <v>3</v>
      </c>
    </row>
    <row r="7" spans="1:31" ht="21">
      <c r="A7" s="49" t="s">
        <v>11</v>
      </c>
      <c r="B7" s="18">
        <v>32465</v>
      </c>
      <c r="C7" s="17">
        <v>25982</v>
      </c>
      <c r="D7" s="17">
        <v>38</v>
      </c>
      <c r="E7" s="40">
        <f>SUM((C7+D7)*2)+B7</f>
        <v>84505</v>
      </c>
      <c r="F7" s="28">
        <v>242</v>
      </c>
      <c r="G7" s="17">
        <v>0</v>
      </c>
      <c r="H7" s="17">
        <v>0</v>
      </c>
      <c r="I7" s="40">
        <f>SUM((G7+H7)*2)+F7</f>
        <v>242</v>
      </c>
      <c r="J7" s="16">
        <v>0</v>
      </c>
      <c r="K7" s="15">
        <v>0</v>
      </c>
      <c r="L7" s="15">
        <v>0</v>
      </c>
      <c r="M7" s="45">
        <f aca="true" t="shared" si="0" ref="M7:M18">SUM((K7+L7)*2)+J7</f>
        <v>0</v>
      </c>
      <c r="N7" s="15">
        <f>SUM(B7+C7+D7+F7+G7+H7+J7+K7+L7)</f>
        <v>58727</v>
      </c>
      <c r="O7" s="53">
        <f>SUM(E7+I7+M7)</f>
        <v>84747</v>
      </c>
      <c r="P7" s="11">
        <v>18501</v>
      </c>
      <c r="Q7" s="12">
        <v>11956</v>
      </c>
      <c r="R7" s="16">
        <v>0</v>
      </c>
      <c r="S7" s="40">
        <f>SUM((Q7+R7)*2)+P7</f>
        <v>42413</v>
      </c>
      <c r="T7" s="12">
        <v>121</v>
      </c>
      <c r="U7" s="12">
        <v>724</v>
      </c>
      <c r="V7" s="12">
        <v>2</v>
      </c>
      <c r="W7" s="40">
        <f>SUM((U7+V7)*2)+T7</f>
        <v>1573</v>
      </c>
      <c r="X7" s="13">
        <v>0</v>
      </c>
      <c r="Y7" s="14">
        <v>0</v>
      </c>
      <c r="Z7" s="14">
        <v>0</v>
      </c>
      <c r="AA7" s="45">
        <f>SUM((Y7+Z7)*2)+X7</f>
        <v>0</v>
      </c>
      <c r="AB7" s="15">
        <f>SUM(P7+Q7+R7+T7+U7+V7+X7+Y7+Z7)</f>
        <v>31304</v>
      </c>
      <c r="AC7" s="53">
        <f>SUM((Q7+R7+U7+V7+Y7+Z7)*2)+(P7+T7+X7)</f>
        <v>43986</v>
      </c>
      <c r="AD7" s="33">
        <f aca="true" t="shared" si="1" ref="AD7:AE18">SUM(N7+AB7)</f>
        <v>90031</v>
      </c>
      <c r="AE7" s="34">
        <f t="shared" si="1"/>
        <v>128733</v>
      </c>
    </row>
    <row r="8" spans="1:31" ht="21">
      <c r="A8" s="50" t="s">
        <v>12</v>
      </c>
      <c r="B8" s="11">
        <v>20381</v>
      </c>
      <c r="C8" s="12">
        <v>13330</v>
      </c>
      <c r="D8" s="12">
        <v>19</v>
      </c>
      <c r="E8" s="41">
        <f aca="true" t="shared" si="2" ref="E8:E18">SUM((C8+D8)*2)+B8</f>
        <v>47079</v>
      </c>
      <c r="F8" s="29">
        <v>1513</v>
      </c>
      <c r="G8" s="12">
        <v>205</v>
      </c>
      <c r="H8" s="12">
        <v>0</v>
      </c>
      <c r="I8" s="40">
        <f aca="true" t="shared" si="3" ref="I8:I18">SUM((G8+H8)*2)+F8</f>
        <v>1923</v>
      </c>
      <c r="J8" s="12">
        <v>0</v>
      </c>
      <c r="K8" s="12">
        <v>0</v>
      </c>
      <c r="L8" s="12">
        <v>0</v>
      </c>
      <c r="M8" s="45">
        <f t="shared" si="0"/>
        <v>0</v>
      </c>
      <c r="N8" s="15">
        <f aca="true" t="shared" si="4" ref="N8:N18">SUM(B8+C8+D8+F8+G8+H8+J8+K8+L8)</f>
        <v>35448</v>
      </c>
      <c r="O8" s="53">
        <f aca="true" t="shared" si="5" ref="O8:O18">SUM(E8+I8+M8)</f>
        <v>49002</v>
      </c>
      <c r="P8" s="18">
        <v>19901</v>
      </c>
      <c r="Q8" s="12">
        <v>11979</v>
      </c>
      <c r="R8" s="66">
        <v>2</v>
      </c>
      <c r="S8" s="40">
        <f aca="true" t="shared" si="6" ref="S8:S18">SUM((Q8+R8)*2)+P8</f>
        <v>43863</v>
      </c>
      <c r="T8" s="12">
        <v>249</v>
      </c>
      <c r="U8" s="12">
        <v>200</v>
      </c>
      <c r="V8" s="12">
        <v>0</v>
      </c>
      <c r="W8" s="40">
        <f aca="true" t="shared" si="7" ref="W8:W18">SUM((U8+V8)*2)+T8</f>
        <v>649</v>
      </c>
      <c r="X8" s="12">
        <v>0</v>
      </c>
      <c r="Y8" s="12">
        <v>0</v>
      </c>
      <c r="Z8" s="12">
        <v>0</v>
      </c>
      <c r="AA8" s="45">
        <f aca="true" t="shared" si="8" ref="AA8:AA18">SUM((Y8+Z8)*2)+X8</f>
        <v>0</v>
      </c>
      <c r="AB8" s="15">
        <f aca="true" t="shared" si="9" ref="AB8:AB18">SUM(P8+Q8+R8+T8+U8+V8+X8+Y8+Z8)</f>
        <v>32331</v>
      </c>
      <c r="AC8" s="53">
        <f>SUM((Q8+R8+U8+V8+Y8+Z8)*2)+(P8+T8+X8)</f>
        <v>44512</v>
      </c>
      <c r="AD8" s="19">
        <f t="shared" si="1"/>
        <v>67779</v>
      </c>
      <c r="AE8" s="31">
        <f t="shared" si="1"/>
        <v>93514</v>
      </c>
    </row>
    <row r="9" spans="1:31" ht="21">
      <c r="A9" s="50" t="s">
        <v>13</v>
      </c>
      <c r="B9" s="11">
        <v>29566</v>
      </c>
      <c r="C9" s="12">
        <v>20619</v>
      </c>
      <c r="D9" s="12">
        <v>28</v>
      </c>
      <c r="E9" s="41">
        <f t="shared" si="2"/>
        <v>70860</v>
      </c>
      <c r="F9" s="29">
        <v>1724</v>
      </c>
      <c r="G9" s="12">
        <v>404</v>
      </c>
      <c r="H9" s="12">
        <v>0</v>
      </c>
      <c r="I9" s="40">
        <f t="shared" si="3"/>
        <v>2532</v>
      </c>
      <c r="J9" s="12">
        <v>0</v>
      </c>
      <c r="K9" s="12">
        <v>0</v>
      </c>
      <c r="L9" s="12">
        <v>0</v>
      </c>
      <c r="M9" s="45">
        <f t="shared" si="0"/>
        <v>0</v>
      </c>
      <c r="N9" s="15">
        <f t="shared" si="4"/>
        <v>52341</v>
      </c>
      <c r="O9" s="53">
        <f t="shared" si="5"/>
        <v>73392</v>
      </c>
      <c r="P9" s="11">
        <v>22370</v>
      </c>
      <c r="Q9" s="12">
        <v>13907</v>
      </c>
      <c r="R9" s="12">
        <v>0</v>
      </c>
      <c r="S9" s="40">
        <f t="shared" si="6"/>
        <v>50184</v>
      </c>
      <c r="T9" s="12">
        <v>445</v>
      </c>
      <c r="U9" s="12">
        <v>131</v>
      </c>
      <c r="V9" s="12">
        <v>0</v>
      </c>
      <c r="W9" s="40">
        <f t="shared" si="7"/>
        <v>707</v>
      </c>
      <c r="X9" s="12">
        <v>0</v>
      </c>
      <c r="Y9" s="12">
        <v>0</v>
      </c>
      <c r="Z9" s="12">
        <v>0</v>
      </c>
      <c r="AA9" s="45">
        <f t="shared" si="8"/>
        <v>0</v>
      </c>
      <c r="AB9" s="15">
        <f t="shared" si="9"/>
        <v>36853</v>
      </c>
      <c r="AC9" s="53">
        <f aca="true" t="shared" si="10" ref="AC9:AC17">SUM((Q9+R9+U9+V9+Y9+Z9)*2)+(P9+T9+X9)</f>
        <v>50891</v>
      </c>
      <c r="AD9" s="19">
        <f t="shared" si="1"/>
        <v>89194</v>
      </c>
      <c r="AE9" s="31">
        <f t="shared" si="1"/>
        <v>124283</v>
      </c>
    </row>
    <row r="10" spans="1:31" ht="21">
      <c r="A10" s="50" t="s">
        <v>14</v>
      </c>
      <c r="B10" s="11">
        <v>30016</v>
      </c>
      <c r="C10" s="12">
        <v>21146</v>
      </c>
      <c r="D10" s="12">
        <v>41</v>
      </c>
      <c r="E10" s="41">
        <f t="shared" si="2"/>
        <v>72390</v>
      </c>
      <c r="F10" s="29">
        <v>1336</v>
      </c>
      <c r="G10" s="12">
        <v>148</v>
      </c>
      <c r="H10" s="12">
        <v>0</v>
      </c>
      <c r="I10" s="40">
        <f t="shared" si="3"/>
        <v>1632</v>
      </c>
      <c r="J10" s="12">
        <v>0</v>
      </c>
      <c r="K10" s="12">
        <v>0</v>
      </c>
      <c r="L10" s="12">
        <v>0</v>
      </c>
      <c r="M10" s="45">
        <f t="shared" si="0"/>
        <v>0</v>
      </c>
      <c r="N10" s="15">
        <f t="shared" si="4"/>
        <v>52687</v>
      </c>
      <c r="O10" s="53">
        <f t="shared" si="5"/>
        <v>74022</v>
      </c>
      <c r="P10" s="11">
        <v>22768</v>
      </c>
      <c r="Q10" s="12">
        <v>12315</v>
      </c>
      <c r="R10" s="12">
        <v>0</v>
      </c>
      <c r="S10" s="40">
        <f t="shared" si="6"/>
        <v>47398</v>
      </c>
      <c r="T10" s="12">
        <v>240</v>
      </c>
      <c r="U10" s="12">
        <v>244</v>
      </c>
      <c r="V10" s="12">
        <v>2</v>
      </c>
      <c r="W10" s="40">
        <f t="shared" si="7"/>
        <v>732</v>
      </c>
      <c r="X10" s="12">
        <v>0</v>
      </c>
      <c r="Y10" s="12">
        <v>0</v>
      </c>
      <c r="Z10" s="12">
        <v>0</v>
      </c>
      <c r="AA10" s="45">
        <f t="shared" si="8"/>
        <v>0</v>
      </c>
      <c r="AB10" s="15">
        <f t="shared" si="9"/>
        <v>35569</v>
      </c>
      <c r="AC10" s="53">
        <f>SUM((Q10+R10+U10+V10+Y10+Z10)*2)+(P10+T10+X10)</f>
        <v>48130</v>
      </c>
      <c r="AD10" s="19">
        <f t="shared" si="1"/>
        <v>88256</v>
      </c>
      <c r="AE10" s="31">
        <f t="shared" si="1"/>
        <v>122152</v>
      </c>
    </row>
    <row r="11" spans="1:31" ht="21">
      <c r="A11" s="50" t="s">
        <v>15</v>
      </c>
      <c r="B11" s="20">
        <v>28986</v>
      </c>
      <c r="C11" s="12">
        <v>21233</v>
      </c>
      <c r="D11" s="12">
        <v>32</v>
      </c>
      <c r="E11" s="41">
        <f t="shared" si="2"/>
        <v>71516</v>
      </c>
      <c r="F11" s="29">
        <v>508</v>
      </c>
      <c r="G11" s="12">
        <v>489</v>
      </c>
      <c r="H11" s="12">
        <v>6</v>
      </c>
      <c r="I11" s="40">
        <f t="shared" si="3"/>
        <v>1498</v>
      </c>
      <c r="J11" s="12">
        <v>0</v>
      </c>
      <c r="K11" s="12">
        <v>0</v>
      </c>
      <c r="L11" s="12">
        <v>0</v>
      </c>
      <c r="M11" s="45">
        <f t="shared" si="0"/>
        <v>0</v>
      </c>
      <c r="N11" s="15">
        <f t="shared" si="4"/>
        <v>51254</v>
      </c>
      <c r="O11" s="53">
        <f t="shared" si="5"/>
        <v>73014</v>
      </c>
      <c r="P11" s="11">
        <v>20754</v>
      </c>
      <c r="Q11" s="12">
        <v>11754</v>
      </c>
      <c r="R11" s="12">
        <v>0</v>
      </c>
      <c r="S11" s="40">
        <f t="shared" si="6"/>
        <v>44262</v>
      </c>
      <c r="T11" s="12">
        <v>128</v>
      </c>
      <c r="U11" s="12">
        <v>263</v>
      </c>
      <c r="V11" s="12">
        <v>2</v>
      </c>
      <c r="W11" s="40">
        <f t="shared" si="7"/>
        <v>658</v>
      </c>
      <c r="X11" s="12">
        <v>0</v>
      </c>
      <c r="Y11" s="12">
        <v>0</v>
      </c>
      <c r="Z11" s="12">
        <v>0</v>
      </c>
      <c r="AA11" s="45">
        <f t="shared" si="8"/>
        <v>0</v>
      </c>
      <c r="AB11" s="15">
        <f t="shared" si="9"/>
        <v>32901</v>
      </c>
      <c r="AC11" s="53">
        <f t="shared" si="10"/>
        <v>44920</v>
      </c>
      <c r="AD11" s="19">
        <f t="shared" si="1"/>
        <v>84155</v>
      </c>
      <c r="AE11" s="31">
        <f t="shared" si="1"/>
        <v>117934</v>
      </c>
    </row>
    <row r="12" spans="1:31" ht="21">
      <c r="A12" s="50" t="s">
        <v>16</v>
      </c>
      <c r="B12" s="11">
        <v>0</v>
      </c>
      <c r="C12" s="12">
        <v>0</v>
      </c>
      <c r="D12" s="12">
        <v>0</v>
      </c>
      <c r="E12" s="41">
        <f t="shared" si="2"/>
        <v>0</v>
      </c>
      <c r="F12" s="29">
        <v>0</v>
      </c>
      <c r="G12" s="12">
        <v>0</v>
      </c>
      <c r="H12" s="12">
        <v>0</v>
      </c>
      <c r="I12" s="40">
        <f t="shared" si="3"/>
        <v>0</v>
      </c>
      <c r="J12" s="12">
        <v>0</v>
      </c>
      <c r="K12" s="12">
        <v>0</v>
      </c>
      <c r="L12" s="12">
        <v>0</v>
      </c>
      <c r="M12" s="45">
        <f t="shared" si="0"/>
        <v>0</v>
      </c>
      <c r="N12" s="15">
        <f t="shared" si="4"/>
        <v>0</v>
      </c>
      <c r="O12" s="53">
        <f t="shared" si="5"/>
        <v>0</v>
      </c>
      <c r="P12" s="11">
        <v>0</v>
      </c>
      <c r="Q12" s="12">
        <v>0</v>
      </c>
      <c r="R12" s="12">
        <v>0</v>
      </c>
      <c r="S12" s="40">
        <f t="shared" si="6"/>
        <v>0</v>
      </c>
      <c r="T12" s="12">
        <v>0</v>
      </c>
      <c r="U12" s="12">
        <v>0</v>
      </c>
      <c r="V12" s="12">
        <v>0</v>
      </c>
      <c r="W12" s="40">
        <f t="shared" si="7"/>
        <v>0</v>
      </c>
      <c r="X12" s="12">
        <v>0</v>
      </c>
      <c r="Y12" s="12">
        <v>0</v>
      </c>
      <c r="Z12" s="12">
        <v>0</v>
      </c>
      <c r="AA12" s="45">
        <f t="shared" si="8"/>
        <v>0</v>
      </c>
      <c r="AB12" s="15">
        <f t="shared" si="9"/>
        <v>0</v>
      </c>
      <c r="AC12" s="53">
        <f t="shared" si="10"/>
        <v>0</v>
      </c>
      <c r="AD12" s="19">
        <f t="shared" si="1"/>
        <v>0</v>
      </c>
      <c r="AE12" s="31">
        <f t="shared" si="1"/>
        <v>0</v>
      </c>
    </row>
    <row r="13" spans="1:31" ht="21">
      <c r="A13" s="50" t="s">
        <v>17</v>
      </c>
      <c r="B13" s="11">
        <v>0</v>
      </c>
      <c r="C13" s="12">
        <v>0</v>
      </c>
      <c r="D13" s="12">
        <v>0</v>
      </c>
      <c r="E13" s="41">
        <f t="shared" si="2"/>
        <v>0</v>
      </c>
      <c r="F13" s="29">
        <v>0</v>
      </c>
      <c r="G13" s="12">
        <v>0</v>
      </c>
      <c r="H13" s="12">
        <v>0</v>
      </c>
      <c r="I13" s="40">
        <f t="shared" si="3"/>
        <v>0</v>
      </c>
      <c r="J13" s="12">
        <v>0</v>
      </c>
      <c r="K13" s="12">
        <v>0</v>
      </c>
      <c r="L13" s="12">
        <v>0</v>
      </c>
      <c r="M13" s="45">
        <f t="shared" si="0"/>
        <v>0</v>
      </c>
      <c r="N13" s="15">
        <f t="shared" si="4"/>
        <v>0</v>
      </c>
      <c r="O13" s="53">
        <f t="shared" si="5"/>
        <v>0</v>
      </c>
      <c r="P13" s="11">
        <v>0</v>
      </c>
      <c r="Q13" s="12">
        <v>0</v>
      </c>
      <c r="R13" s="12">
        <v>0</v>
      </c>
      <c r="S13" s="40">
        <f t="shared" si="6"/>
        <v>0</v>
      </c>
      <c r="T13" s="12">
        <v>0</v>
      </c>
      <c r="U13" s="12">
        <v>0</v>
      </c>
      <c r="V13" s="12">
        <v>0</v>
      </c>
      <c r="W13" s="40">
        <f t="shared" si="7"/>
        <v>0</v>
      </c>
      <c r="X13" s="12">
        <v>0</v>
      </c>
      <c r="Y13" s="12">
        <v>0</v>
      </c>
      <c r="Z13" s="12">
        <v>0</v>
      </c>
      <c r="AA13" s="45">
        <f t="shared" si="8"/>
        <v>0</v>
      </c>
      <c r="AB13" s="15">
        <f t="shared" si="9"/>
        <v>0</v>
      </c>
      <c r="AC13" s="53">
        <f t="shared" si="10"/>
        <v>0</v>
      </c>
      <c r="AD13" s="19">
        <f t="shared" si="1"/>
        <v>0</v>
      </c>
      <c r="AE13" s="31">
        <f t="shared" si="1"/>
        <v>0</v>
      </c>
    </row>
    <row r="14" spans="1:31" ht="21">
      <c r="A14" s="50" t="s">
        <v>18</v>
      </c>
      <c r="B14" s="11">
        <v>0</v>
      </c>
      <c r="C14" s="12">
        <v>0</v>
      </c>
      <c r="D14" s="12">
        <v>0</v>
      </c>
      <c r="E14" s="41">
        <f t="shared" si="2"/>
        <v>0</v>
      </c>
      <c r="F14" s="29">
        <v>0</v>
      </c>
      <c r="G14" s="12">
        <v>0</v>
      </c>
      <c r="H14" s="12">
        <v>0</v>
      </c>
      <c r="I14" s="40">
        <f t="shared" si="3"/>
        <v>0</v>
      </c>
      <c r="J14" s="12">
        <v>0</v>
      </c>
      <c r="K14" s="12">
        <v>0</v>
      </c>
      <c r="L14" s="12">
        <v>0</v>
      </c>
      <c r="M14" s="45">
        <f t="shared" si="0"/>
        <v>0</v>
      </c>
      <c r="N14" s="15">
        <f t="shared" si="4"/>
        <v>0</v>
      </c>
      <c r="O14" s="53">
        <f t="shared" si="5"/>
        <v>0</v>
      </c>
      <c r="P14" s="11">
        <v>0</v>
      </c>
      <c r="Q14" s="12">
        <v>0</v>
      </c>
      <c r="R14" s="12">
        <v>0</v>
      </c>
      <c r="S14" s="40">
        <f t="shared" si="6"/>
        <v>0</v>
      </c>
      <c r="T14" s="12">
        <v>0</v>
      </c>
      <c r="U14" s="12">
        <v>0</v>
      </c>
      <c r="V14" s="12">
        <v>0</v>
      </c>
      <c r="W14" s="40">
        <f t="shared" si="7"/>
        <v>0</v>
      </c>
      <c r="X14" s="12">
        <v>0</v>
      </c>
      <c r="Y14" s="12">
        <v>0</v>
      </c>
      <c r="Z14" s="12">
        <v>0</v>
      </c>
      <c r="AA14" s="45">
        <f t="shared" si="8"/>
        <v>0</v>
      </c>
      <c r="AB14" s="15">
        <f t="shared" si="9"/>
        <v>0</v>
      </c>
      <c r="AC14" s="53">
        <f t="shared" si="10"/>
        <v>0</v>
      </c>
      <c r="AD14" s="19">
        <f t="shared" si="1"/>
        <v>0</v>
      </c>
      <c r="AE14" s="31">
        <f t="shared" si="1"/>
        <v>0</v>
      </c>
    </row>
    <row r="15" spans="1:31" ht="21">
      <c r="A15" s="50" t="s">
        <v>19</v>
      </c>
      <c r="B15" s="11">
        <v>0</v>
      </c>
      <c r="C15" s="12">
        <v>0</v>
      </c>
      <c r="D15" s="12">
        <v>0</v>
      </c>
      <c r="E15" s="41">
        <f t="shared" si="2"/>
        <v>0</v>
      </c>
      <c r="F15" s="29">
        <v>0</v>
      </c>
      <c r="G15" s="12">
        <v>0</v>
      </c>
      <c r="H15" s="12">
        <v>0</v>
      </c>
      <c r="I15" s="40">
        <f t="shared" si="3"/>
        <v>0</v>
      </c>
      <c r="J15" s="21">
        <v>0</v>
      </c>
      <c r="K15" s="12">
        <v>0</v>
      </c>
      <c r="L15" s="12">
        <v>0</v>
      </c>
      <c r="M15" s="45">
        <f t="shared" si="0"/>
        <v>0</v>
      </c>
      <c r="N15" s="15">
        <f t="shared" si="4"/>
        <v>0</v>
      </c>
      <c r="O15" s="53">
        <f t="shared" si="5"/>
        <v>0</v>
      </c>
      <c r="P15" s="22">
        <v>0</v>
      </c>
      <c r="Q15" s="12">
        <v>0</v>
      </c>
      <c r="R15" s="12">
        <v>0</v>
      </c>
      <c r="S15" s="40">
        <f t="shared" si="6"/>
        <v>0</v>
      </c>
      <c r="T15" s="12">
        <v>0</v>
      </c>
      <c r="U15" s="12">
        <v>0</v>
      </c>
      <c r="V15" s="12">
        <v>0</v>
      </c>
      <c r="W15" s="40">
        <f t="shared" si="7"/>
        <v>0</v>
      </c>
      <c r="X15" s="12">
        <v>0</v>
      </c>
      <c r="Y15" s="12">
        <v>0</v>
      </c>
      <c r="Z15" s="12">
        <v>0</v>
      </c>
      <c r="AA15" s="45">
        <f t="shared" si="8"/>
        <v>0</v>
      </c>
      <c r="AB15" s="15">
        <f t="shared" si="9"/>
        <v>0</v>
      </c>
      <c r="AC15" s="53">
        <f t="shared" si="10"/>
        <v>0</v>
      </c>
      <c r="AD15" s="19">
        <f t="shared" si="1"/>
        <v>0</v>
      </c>
      <c r="AE15" s="31">
        <f t="shared" si="1"/>
        <v>0</v>
      </c>
    </row>
    <row r="16" spans="1:31" ht="21">
      <c r="A16" s="50" t="s">
        <v>20</v>
      </c>
      <c r="B16" s="11">
        <v>0</v>
      </c>
      <c r="C16" s="12">
        <v>0</v>
      </c>
      <c r="D16" s="12">
        <v>0</v>
      </c>
      <c r="E16" s="41">
        <f t="shared" si="2"/>
        <v>0</v>
      </c>
      <c r="F16" s="29">
        <v>0</v>
      </c>
      <c r="G16" s="12">
        <v>0</v>
      </c>
      <c r="H16" s="12">
        <v>0</v>
      </c>
      <c r="I16" s="40">
        <f t="shared" si="3"/>
        <v>0</v>
      </c>
      <c r="J16" s="21">
        <v>0</v>
      </c>
      <c r="K16" s="12">
        <v>0</v>
      </c>
      <c r="L16" s="12"/>
      <c r="M16" s="45">
        <f t="shared" si="0"/>
        <v>0</v>
      </c>
      <c r="N16" s="15">
        <f t="shared" si="4"/>
        <v>0</v>
      </c>
      <c r="O16" s="53">
        <f t="shared" si="5"/>
        <v>0</v>
      </c>
      <c r="P16" s="22">
        <v>0</v>
      </c>
      <c r="Q16" s="12">
        <v>0</v>
      </c>
      <c r="R16" s="12">
        <v>0</v>
      </c>
      <c r="S16" s="40">
        <f t="shared" si="6"/>
        <v>0</v>
      </c>
      <c r="T16" s="12">
        <v>0</v>
      </c>
      <c r="U16" s="12">
        <v>0</v>
      </c>
      <c r="V16" s="12">
        <v>0</v>
      </c>
      <c r="W16" s="40">
        <f t="shared" si="7"/>
        <v>0</v>
      </c>
      <c r="X16" s="12">
        <v>0</v>
      </c>
      <c r="Y16" s="12">
        <v>0</v>
      </c>
      <c r="Z16" s="12">
        <v>0</v>
      </c>
      <c r="AA16" s="45">
        <f t="shared" si="8"/>
        <v>0</v>
      </c>
      <c r="AB16" s="15">
        <f t="shared" si="9"/>
        <v>0</v>
      </c>
      <c r="AC16" s="53">
        <f t="shared" si="10"/>
        <v>0</v>
      </c>
      <c r="AD16" s="19">
        <f t="shared" si="1"/>
        <v>0</v>
      </c>
      <c r="AE16" s="31">
        <f t="shared" si="1"/>
        <v>0</v>
      </c>
    </row>
    <row r="17" spans="1:31" ht="21">
      <c r="A17" s="50" t="s">
        <v>21</v>
      </c>
      <c r="B17" s="11">
        <v>0</v>
      </c>
      <c r="C17" s="12">
        <v>0</v>
      </c>
      <c r="D17" s="12">
        <v>0</v>
      </c>
      <c r="E17" s="41">
        <f t="shared" si="2"/>
        <v>0</v>
      </c>
      <c r="F17" s="29">
        <v>0</v>
      </c>
      <c r="G17" s="12">
        <v>0</v>
      </c>
      <c r="H17" s="12">
        <v>0</v>
      </c>
      <c r="I17" s="40">
        <f t="shared" si="3"/>
        <v>0</v>
      </c>
      <c r="J17" s="21">
        <v>0</v>
      </c>
      <c r="K17" s="12">
        <v>0</v>
      </c>
      <c r="L17" s="12">
        <v>0</v>
      </c>
      <c r="M17" s="45">
        <f t="shared" si="0"/>
        <v>0</v>
      </c>
      <c r="N17" s="15">
        <f t="shared" si="4"/>
        <v>0</v>
      </c>
      <c r="O17" s="53">
        <f t="shared" si="5"/>
        <v>0</v>
      </c>
      <c r="P17" s="11">
        <v>0</v>
      </c>
      <c r="Q17" s="12">
        <v>0</v>
      </c>
      <c r="R17" s="12">
        <v>0</v>
      </c>
      <c r="S17" s="40">
        <f t="shared" si="6"/>
        <v>0</v>
      </c>
      <c r="T17" s="12">
        <v>0</v>
      </c>
      <c r="U17" s="12">
        <v>0</v>
      </c>
      <c r="V17" s="12">
        <v>0</v>
      </c>
      <c r="W17" s="40">
        <f t="shared" si="7"/>
        <v>0</v>
      </c>
      <c r="X17" s="12">
        <v>0</v>
      </c>
      <c r="Y17" s="12">
        <v>0</v>
      </c>
      <c r="Z17" s="12">
        <v>0</v>
      </c>
      <c r="AA17" s="45">
        <f t="shared" si="8"/>
        <v>0</v>
      </c>
      <c r="AB17" s="15">
        <f t="shared" si="9"/>
        <v>0</v>
      </c>
      <c r="AC17" s="53">
        <f t="shared" si="10"/>
        <v>0</v>
      </c>
      <c r="AD17" s="19">
        <f t="shared" si="1"/>
        <v>0</v>
      </c>
      <c r="AE17" s="31">
        <f t="shared" si="1"/>
        <v>0</v>
      </c>
    </row>
    <row r="18" spans="1:31" ht="21.75" thickBot="1">
      <c r="A18" s="50" t="s">
        <v>22</v>
      </c>
      <c r="B18" s="11">
        <v>0</v>
      </c>
      <c r="C18" s="12">
        <v>0</v>
      </c>
      <c r="D18" s="12">
        <v>0</v>
      </c>
      <c r="E18" s="42">
        <f t="shared" si="2"/>
        <v>0</v>
      </c>
      <c r="F18" s="30">
        <v>0</v>
      </c>
      <c r="G18" s="12">
        <v>0</v>
      </c>
      <c r="H18" s="12">
        <v>0</v>
      </c>
      <c r="I18" s="40">
        <f t="shared" si="3"/>
        <v>0</v>
      </c>
      <c r="J18" s="23">
        <v>0</v>
      </c>
      <c r="K18" s="23">
        <v>0</v>
      </c>
      <c r="L18" s="23">
        <v>0</v>
      </c>
      <c r="M18" s="45">
        <f t="shared" si="0"/>
        <v>0</v>
      </c>
      <c r="N18" s="15">
        <f t="shared" si="4"/>
        <v>0</v>
      </c>
      <c r="O18" s="53">
        <f t="shared" si="5"/>
        <v>0</v>
      </c>
      <c r="P18" s="11">
        <v>0</v>
      </c>
      <c r="Q18" s="12">
        <v>0</v>
      </c>
      <c r="R18" s="12">
        <v>0</v>
      </c>
      <c r="S18" s="40">
        <f t="shared" si="6"/>
        <v>0</v>
      </c>
      <c r="T18" s="12">
        <v>0</v>
      </c>
      <c r="U18" s="12">
        <v>0</v>
      </c>
      <c r="V18" s="12">
        <v>0</v>
      </c>
      <c r="W18" s="40">
        <f t="shared" si="7"/>
        <v>0</v>
      </c>
      <c r="X18" s="12">
        <v>0</v>
      </c>
      <c r="Y18" s="12">
        <v>0</v>
      </c>
      <c r="Z18" s="12">
        <v>0</v>
      </c>
      <c r="AA18" s="45">
        <f t="shared" si="8"/>
        <v>0</v>
      </c>
      <c r="AB18" s="15">
        <f t="shared" si="9"/>
        <v>0</v>
      </c>
      <c r="AC18" s="54">
        <f>SUM((Q18+R18+U18+V18+Y18+Z18)*2)+(P18+T18+X18)</f>
        <v>0</v>
      </c>
      <c r="AD18" s="24">
        <f t="shared" si="1"/>
        <v>0</v>
      </c>
      <c r="AE18" s="32">
        <f t="shared" si="1"/>
        <v>0</v>
      </c>
    </row>
    <row r="19" spans="1:31" ht="21.75" thickBot="1">
      <c r="A19" s="50" t="s">
        <v>9</v>
      </c>
      <c r="B19" s="8">
        <f>SUM(B7:B18)</f>
        <v>141414</v>
      </c>
      <c r="C19" s="9">
        <f aca="true" t="shared" si="11" ref="C19:AE19">SUM(C7:C18)</f>
        <v>102310</v>
      </c>
      <c r="D19" s="9">
        <f t="shared" si="11"/>
        <v>158</v>
      </c>
      <c r="E19" s="43">
        <f>SUM(E7:E18)</f>
        <v>346350</v>
      </c>
      <c r="F19" s="9">
        <f t="shared" si="11"/>
        <v>5323</v>
      </c>
      <c r="G19" s="9">
        <f t="shared" si="11"/>
        <v>1246</v>
      </c>
      <c r="H19" s="9">
        <f t="shared" si="11"/>
        <v>6</v>
      </c>
      <c r="I19" s="44">
        <f>SUM(I7:I18)</f>
        <v>7827</v>
      </c>
      <c r="J19" s="9">
        <f t="shared" si="11"/>
        <v>0</v>
      </c>
      <c r="K19" s="9">
        <f t="shared" si="11"/>
        <v>0</v>
      </c>
      <c r="L19" s="9">
        <f t="shared" si="11"/>
        <v>0</v>
      </c>
      <c r="M19" s="44">
        <f>SUM(M7:M18)</f>
        <v>0</v>
      </c>
      <c r="N19" s="9">
        <f t="shared" si="11"/>
        <v>250457</v>
      </c>
      <c r="O19" s="55">
        <f t="shared" si="11"/>
        <v>354177</v>
      </c>
      <c r="P19" s="9">
        <f t="shared" si="11"/>
        <v>104294</v>
      </c>
      <c r="Q19" s="9">
        <f t="shared" si="11"/>
        <v>61911</v>
      </c>
      <c r="R19" s="9">
        <f t="shared" si="11"/>
        <v>2</v>
      </c>
      <c r="S19" s="44">
        <f>SUM(S7:S18)</f>
        <v>228120</v>
      </c>
      <c r="T19" s="9">
        <f t="shared" si="11"/>
        <v>1183</v>
      </c>
      <c r="U19" s="9">
        <f t="shared" si="11"/>
        <v>1562</v>
      </c>
      <c r="V19" s="9">
        <f t="shared" si="11"/>
        <v>6</v>
      </c>
      <c r="W19" s="44">
        <f>SUM(W7:W18)</f>
        <v>4319</v>
      </c>
      <c r="X19" s="9">
        <f t="shared" si="11"/>
        <v>0</v>
      </c>
      <c r="Y19" s="9">
        <f t="shared" si="11"/>
        <v>0</v>
      </c>
      <c r="Z19" s="9">
        <f t="shared" si="11"/>
        <v>0</v>
      </c>
      <c r="AA19" s="44">
        <f>SUM(AA7:AA18)</f>
        <v>0</v>
      </c>
      <c r="AB19" s="9">
        <f t="shared" si="11"/>
        <v>168958</v>
      </c>
      <c r="AC19" s="55">
        <f t="shared" si="11"/>
        <v>232439</v>
      </c>
      <c r="AD19" s="9">
        <f t="shared" si="11"/>
        <v>419415</v>
      </c>
      <c r="AE19" s="10">
        <f t="shared" si="11"/>
        <v>586616</v>
      </c>
    </row>
    <row r="20" spans="1:31" ht="21.75" thickTop="1">
      <c r="A20" s="3"/>
      <c r="B20" s="1" t="s">
        <v>27</v>
      </c>
      <c r="C20" s="1"/>
      <c r="D20" s="1"/>
      <c r="E20" s="1"/>
      <c r="F20" s="1"/>
      <c r="G20" s="1"/>
      <c r="H20" s="25" t="s">
        <v>23</v>
      </c>
      <c r="I20" s="2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</sheetData>
  <sheetProtection/>
  <mergeCells count="4">
    <mergeCell ref="B4:O4"/>
    <mergeCell ref="B5:D5"/>
    <mergeCell ref="F5:H5"/>
    <mergeCell ref="J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2020-03-23T07:43:07Z</cp:lastPrinted>
  <dcterms:created xsi:type="dcterms:W3CDTF">2009-01-22T03:21:31Z</dcterms:created>
  <dcterms:modified xsi:type="dcterms:W3CDTF">2020-06-22T04:26:09Z</dcterms:modified>
  <cp:category/>
  <cp:version/>
  <cp:contentType/>
  <cp:contentStatus/>
</cp:coreProperties>
</file>