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9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<sst xmlns="http://schemas.openxmlformats.org/spreadsheetml/2006/main" count="57" uniqueCount="30">
  <si>
    <t>MONTH</t>
  </si>
  <si>
    <t>TOTAL</t>
  </si>
  <si>
    <t>20'</t>
  </si>
  <si>
    <t>40'</t>
  </si>
  <si>
    <t>45'</t>
  </si>
  <si>
    <t>Total</t>
  </si>
  <si>
    <t>***ข้อมูลนี้เป็นลิขสิทธิ์ของ BSAA</t>
  </si>
  <si>
    <t>IMPORT</t>
  </si>
  <si>
    <t>EXPORT</t>
  </si>
  <si>
    <t>FULL</t>
  </si>
  <si>
    <t>MTY</t>
  </si>
  <si>
    <t>Tranship</t>
  </si>
  <si>
    <t>BOX</t>
  </si>
  <si>
    <t>TEU.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</si>
  <si>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</si>
  <si>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</si>
  <si>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</si>
  <si>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</si>
  <si>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</si>
  <si>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</si>
  <si>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</si>
  <si>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</si>
  <si>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</si>
  <si>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</si>
  <si>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</si>
  <si>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</si>
  <si>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Tranship included to full container</t>
  </si>
  <si>
    <t xml:space="preserve"> Container Throughput at Bangkok Port (Klongtoey) - 2018</t>
  </si>
  <si>
    <t xml:space="preserve">            ***ข้อมูลนี้เป็นลิขสิทธิ์ของ BSAA</t>
  </si>
  <si>
    <t>TEU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</si>
</sst>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#,##0;[Red]#,##0"/>
    <numFmt numFmtId="169" formatCode="#,##0_ ;\-#,##0\ "/>
    <numFmt numFmtId="170" formatCode="_-* #,##0_-;\-* #,##0_-;_-* &quot;-&quot;??_-;_-@_-"/>
    <numFmt numFmtId="171" formatCode="_(* #,##0.00_);_(* \(#,##0.00\);_(* &quot;-&quot;??_);_(@_)"/>
  </numFmts>
  <fonts count="48">
    <font>
      <sz val="14"/>
      <name val="Cordia New"/>
      <family val="0"/>
    </font>
    <font>
      <sz val="11"/>
      <color indexed="8"/>
      <name val="Tahoma"/>
      <family val="2"/>
    </font>
    <font>
      <b/>
      <sz val="14"/>
      <color indexed="8"/>
      <name val="Verdana"/>
      <family val="2"/>
    </font>
    <font>
      <b/>
      <sz val="14"/>
      <name val="Browallia New"/>
      <family val="2"/>
    </font>
    <font>
      <sz val="14"/>
      <name val="Browallia New"/>
      <family val="2"/>
    </font>
    <font>
      <b/>
      <sz val="18"/>
      <name val="Browallia New"/>
      <family val="2"/>
    </font>
    <font>
      <b/>
      <sz val="10"/>
      <name val="Arial"/>
      <family val="2"/>
    </font>
    <font>
      <b/>
      <sz val="14"/>
      <name val="Cordia New"/>
      <family val="2"/>
    </font>
    <font>
      <b/>
      <sz val="9"/>
      <name val="Arial"/>
      <family val="2"/>
    </font>
    <font>
      <b/>
      <sz val="26"/>
      <name val="Browall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Browallia New"/>
      <family val="2"/>
    </font>
    <font>
      <sz val="14"/>
      <color indexed="8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Browallia New"/>
      <family val="2"/>
    </font>
    <font>
      <sz val="14"/>
      <color theme="1"/>
      <name val="Browall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6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170" fontId="47" fillId="0" borderId="15" xfId="42" applyNumberFormat="1" applyFont="1" applyBorder="1" applyAlignment="1">
      <alignment/>
    </xf>
    <xf numFmtId="170" fontId="47" fillId="0" borderId="16" xfId="42" applyNumberFormat="1" applyFont="1" applyBorder="1" applyAlignment="1">
      <alignment/>
    </xf>
    <xf numFmtId="170" fontId="47" fillId="0" borderId="17" xfId="42" applyNumberFormat="1" applyFont="1" applyFill="1" applyBorder="1" applyAlignment="1">
      <alignment/>
    </xf>
    <xf numFmtId="170" fontId="47" fillId="0" borderId="10" xfId="42" applyNumberFormat="1" applyFont="1" applyFill="1" applyBorder="1" applyAlignment="1">
      <alignment/>
    </xf>
    <xf numFmtId="170" fontId="47" fillId="0" borderId="18" xfId="42" applyNumberFormat="1" applyFont="1" applyFill="1" applyBorder="1" applyAlignment="1">
      <alignment/>
    </xf>
    <xf numFmtId="170" fontId="47" fillId="0" borderId="19" xfId="42" applyNumberFormat="1" applyFont="1" applyFill="1" applyBorder="1" applyAlignment="1">
      <alignment/>
    </xf>
    <xf numFmtId="170" fontId="47" fillId="0" borderId="2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70" fontId="47" fillId="0" borderId="19" xfId="42" applyNumberFormat="1" applyFont="1" applyBorder="1" applyAlignment="1">
      <alignment/>
    </xf>
    <xf numFmtId="170" fontId="47" fillId="0" borderId="21" xfId="42" applyNumberFormat="1" applyFont="1" applyBorder="1" applyAlignment="1">
      <alignment/>
    </xf>
    <xf numFmtId="170" fontId="47" fillId="0" borderId="20" xfId="0" applyNumberFormat="1" applyFont="1" applyBorder="1" applyAlignment="1">
      <alignment/>
    </xf>
    <xf numFmtId="0" fontId="4" fillId="0" borderId="0" xfId="0" applyFont="1" applyAlignment="1">
      <alignment/>
    </xf>
    <xf numFmtId="170" fontId="47" fillId="0" borderId="15" xfId="0" applyNumberFormat="1" applyFont="1" applyBorder="1" applyAlignment="1" applyProtection="1">
      <alignment/>
      <protection/>
    </xf>
    <xf numFmtId="170" fontId="47" fillId="0" borderId="16" xfId="42" applyNumberFormat="1" applyFont="1" applyBorder="1" applyAlignment="1" quotePrefix="1">
      <alignment/>
    </xf>
    <xf numFmtId="170" fontId="47" fillId="0" borderId="15" xfId="42" applyNumberFormat="1" applyFont="1" applyBorder="1" applyAlignment="1" quotePrefix="1">
      <alignment/>
    </xf>
    <xf numFmtId="170" fontId="47" fillId="0" borderId="22" xfId="42" applyNumberFormat="1" applyFont="1" applyBorder="1" applyAlignment="1">
      <alignment/>
    </xf>
    <xf numFmtId="170" fontId="47" fillId="0" borderId="18" xfId="42" applyNumberFormat="1" applyFont="1" applyBorder="1" applyAlignment="1">
      <alignment/>
    </xf>
    <xf numFmtId="170" fontId="47" fillId="0" borderId="23" xfId="0" applyNumberFormat="1" applyFont="1" applyBorder="1" applyAlignment="1">
      <alignment/>
    </xf>
    <xf numFmtId="170" fontId="8" fillId="0" borderId="24" xfId="0" applyNumberFormat="1" applyFont="1" applyBorder="1" applyAlignment="1">
      <alignment/>
    </xf>
    <xf numFmtId="170" fontId="8" fillId="0" borderId="25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9" borderId="26" xfId="0" applyFont="1" applyFill="1" applyBorder="1" applyAlignment="1">
      <alignment horizontal="center"/>
    </xf>
    <xf numFmtId="0" fontId="3" fillId="9" borderId="27" xfId="0" applyFont="1" applyFill="1" applyBorder="1" applyAlignment="1">
      <alignment horizontal="center" vertical="center"/>
    </xf>
    <xf numFmtId="0" fontId="3" fillId="9" borderId="28" xfId="0" applyFont="1" applyFill="1" applyBorder="1" applyAlignment="1">
      <alignment horizontal="center" vertical="center"/>
    </xf>
    <xf numFmtId="0" fontId="3" fillId="9" borderId="19" xfId="0" applyFont="1" applyFill="1" applyBorder="1" applyAlignment="1">
      <alignment horizontal="center"/>
    </xf>
    <xf numFmtId="0" fontId="3" fillId="9" borderId="16" xfId="0" applyFont="1" applyFill="1" applyBorder="1" applyAlignment="1">
      <alignment horizontal="center"/>
    </xf>
    <xf numFmtId="0" fontId="46" fillId="0" borderId="0" xfId="0" applyFont="1" applyAlignment="1">
      <alignment/>
    </xf>
    <xf numFmtId="170" fontId="8" fillId="33" borderId="25" xfId="0" applyNumberFormat="1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170" fontId="47" fillId="34" borderId="16" xfId="42" applyNumberFormat="1" applyFont="1" applyFill="1" applyBorder="1" applyAlignment="1">
      <alignment/>
    </xf>
    <xf numFmtId="170" fontId="47" fillId="34" borderId="16" xfId="0" applyNumberFormat="1" applyFont="1" applyFill="1" applyBorder="1" applyAlignment="1" applyProtection="1">
      <alignment/>
      <protection/>
    </xf>
    <xf numFmtId="170" fontId="8" fillId="34" borderId="25" xfId="0" applyNumberFormat="1" applyFont="1" applyFill="1" applyBorder="1" applyAlignment="1">
      <alignment/>
    </xf>
    <xf numFmtId="0" fontId="3" fillId="8" borderId="13" xfId="0" applyFont="1" applyFill="1" applyBorder="1" applyAlignment="1">
      <alignment horizontal="center"/>
    </xf>
    <xf numFmtId="170" fontId="47" fillId="8" borderId="16" xfId="42" applyNumberFormat="1" applyFont="1" applyFill="1" applyBorder="1" applyAlignment="1">
      <alignment/>
    </xf>
    <xf numFmtId="170" fontId="8" fillId="8" borderId="25" xfId="0" applyNumberFormat="1" applyFont="1" applyFill="1" applyBorder="1" applyAlignment="1">
      <alignment/>
    </xf>
    <xf numFmtId="0" fontId="3" fillId="33" borderId="29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43" fontId="47" fillId="33" borderId="29" xfId="0" applyNumberFormat="1" applyFont="1" applyFill="1" applyBorder="1" applyAlignment="1">
      <alignment/>
    </xf>
    <xf numFmtId="43" fontId="47" fillId="33" borderId="30" xfId="0" applyNumberFormat="1" applyFont="1" applyFill="1" applyBorder="1" applyAlignment="1">
      <alignment/>
    </xf>
    <xf numFmtId="43" fontId="47" fillId="33" borderId="31" xfId="0" applyNumberFormat="1" applyFont="1" applyFill="1" applyBorder="1" applyAlignment="1">
      <alignment/>
    </xf>
    <xf numFmtId="43" fontId="47" fillId="33" borderId="32" xfId="0" applyNumberFormat="1" applyFont="1" applyFill="1" applyBorder="1" applyAlignment="1">
      <alignment/>
    </xf>
    <xf numFmtId="0" fontId="3" fillId="35" borderId="14" xfId="0" applyFont="1" applyFill="1" applyBorder="1" applyAlignment="1">
      <alignment horizontal="center"/>
    </xf>
    <xf numFmtId="43" fontId="47" fillId="35" borderId="20" xfId="0" applyNumberFormat="1" applyFont="1" applyFill="1" applyBorder="1" applyAlignment="1">
      <alignment/>
    </xf>
    <xf numFmtId="43" fontId="47" fillId="35" borderId="23" xfId="0" applyNumberFormat="1" applyFont="1" applyFill="1" applyBorder="1" applyAlignment="1">
      <alignment/>
    </xf>
    <xf numFmtId="170" fontId="8" fillId="35" borderId="33" xfId="0" applyNumberFormat="1" applyFont="1" applyFill="1" applyBorder="1" applyAlignment="1">
      <alignment/>
    </xf>
    <xf numFmtId="0" fontId="6" fillId="0" borderId="34" xfId="0" applyFont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170" fontId="47" fillId="34" borderId="18" xfId="42" applyNumberFormat="1" applyFont="1" applyFill="1" applyBorder="1" applyAlignment="1">
      <alignment/>
    </xf>
    <xf numFmtId="170" fontId="47" fillId="8" borderId="18" xfId="42" applyNumberFormat="1" applyFont="1" applyFill="1" applyBorder="1" applyAlignment="1">
      <alignment/>
    </xf>
    <xf numFmtId="170" fontId="47" fillId="0" borderId="16" xfId="42" applyNumberFormat="1" applyFont="1" applyFill="1" applyBorder="1" applyAlignment="1">
      <alignment/>
    </xf>
    <xf numFmtId="170" fontId="47" fillId="35" borderId="18" xfId="42" applyNumberFormat="1" applyFont="1" applyFill="1" applyBorder="1" applyAlignment="1">
      <alignment/>
    </xf>
    <xf numFmtId="0" fontId="3" fillId="36" borderId="36" xfId="0" applyFont="1" applyFill="1" applyBorder="1" applyAlignment="1">
      <alignment horizontal="center"/>
    </xf>
    <xf numFmtId="0" fontId="6" fillId="36" borderId="37" xfId="0" applyFont="1" applyFill="1" applyBorder="1" applyAlignment="1">
      <alignment horizontal="center"/>
    </xf>
    <xf numFmtId="0" fontId="6" fillId="36" borderId="38" xfId="0" applyFont="1" applyFill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8" borderId="41" xfId="0" applyFont="1" applyFill="1" applyBorder="1" applyAlignment="1">
      <alignment horizontal="center"/>
    </xf>
    <xf numFmtId="0" fontId="3" fillId="8" borderId="34" xfId="0" applyFont="1" applyFill="1" applyBorder="1" applyAlignment="1">
      <alignment horizontal="center"/>
    </xf>
    <xf numFmtId="0" fontId="3" fillId="8" borderId="3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22"/>
  <sheetViews>
    <sheetView tabSelected="1" zoomScalePageLayoutView="0" workbookViewId="0" topLeftCell="S1">
      <selection activeCell="N20" sqref="N20"/>
    </sheetView>
  </sheetViews>
  <sheetFormatPr defaultColWidth="9.140625" defaultRowHeight="21.75"/>
  <cols>
    <col min="1" max="1" width="3.140625" style="0" customWidth="1"/>
    <col min="2" max="2" width="8.57421875" style="0" customWidth="1"/>
    <col min="5" max="6" width="9.7109375" style="0" customWidth="1"/>
    <col min="9" max="10" width="9.421875" style="0" customWidth="1"/>
    <col min="11" max="11" width="8.00390625" style="0" customWidth="1"/>
    <col min="12" max="14" width="8.421875" style="0" customWidth="1"/>
    <col min="16" max="16" width="11.421875" style="0" customWidth="1"/>
    <col min="30" max="30" width="11.57421875" style="0" customWidth="1"/>
    <col min="31" max="31" width="10.8515625" style="0" customWidth="1"/>
    <col min="32" max="32" width="10.7109375" style="0" customWidth="1"/>
  </cols>
  <sheetData>
    <row r="1" spans="11:33" ht="38.25">
      <c r="K1" s="36" t="s">
        <v>27</v>
      </c>
      <c r="Q1" s="3"/>
      <c r="R1" s="3"/>
      <c r="S1" s="3"/>
      <c r="T1" s="3"/>
      <c r="U1" s="3"/>
      <c r="V1" s="3"/>
      <c r="W1" s="3"/>
      <c r="X1" s="3"/>
      <c r="Y1" s="4"/>
      <c r="Z1" s="3"/>
      <c r="AA1" s="3"/>
      <c r="AB1" s="3"/>
      <c r="AC1" s="42" t="s">
        <v>28</v>
      </c>
      <c r="AD1" s="3"/>
      <c r="AE1" s="3"/>
      <c r="AF1" s="3"/>
      <c r="AG1" s="3"/>
    </row>
    <row r="2" spans="2:33" ht="27" thickBo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3"/>
    </row>
    <row r="3" spans="2:33" ht="22.5" thickBot="1">
      <c r="B3" s="37">
        <v>2018</v>
      </c>
      <c r="C3" s="69" t="s">
        <v>7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1"/>
      <c r="Q3" s="69" t="s">
        <v>8</v>
      </c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1"/>
      <c r="AE3" s="72" t="s">
        <v>1</v>
      </c>
      <c r="AF3" s="73"/>
      <c r="AG3" s="3"/>
    </row>
    <row r="4" spans="2:33" ht="22.5" thickBot="1">
      <c r="B4" s="38" t="s">
        <v>0</v>
      </c>
      <c r="C4" s="74" t="s">
        <v>9</v>
      </c>
      <c r="D4" s="75"/>
      <c r="E4" s="76"/>
      <c r="F4" s="61"/>
      <c r="G4" s="77" t="s">
        <v>10</v>
      </c>
      <c r="H4" s="78"/>
      <c r="I4" s="79"/>
      <c r="J4" s="62"/>
      <c r="K4" s="80" t="s">
        <v>11</v>
      </c>
      <c r="L4" s="81"/>
      <c r="M4" s="82"/>
      <c r="N4" s="64"/>
      <c r="O4" s="7" t="s">
        <v>12</v>
      </c>
      <c r="P4" s="51" t="s">
        <v>13</v>
      </c>
      <c r="Q4" s="74" t="s">
        <v>9</v>
      </c>
      <c r="R4" s="75"/>
      <c r="S4" s="76"/>
      <c r="T4" s="64"/>
      <c r="U4" s="83" t="s">
        <v>10</v>
      </c>
      <c r="V4" s="84"/>
      <c r="W4" s="85"/>
      <c r="X4" s="63"/>
      <c r="Y4" s="80" t="s">
        <v>11</v>
      </c>
      <c r="Z4" s="81"/>
      <c r="AA4" s="82"/>
      <c r="AB4" s="64"/>
      <c r="AC4" s="7" t="s">
        <v>12</v>
      </c>
      <c r="AD4" s="51" t="s">
        <v>13</v>
      </c>
      <c r="AE4" s="8"/>
      <c r="AF4" s="9"/>
      <c r="AG4" s="3"/>
    </row>
    <row r="5" spans="2:33" ht="22.5" thickBot="1">
      <c r="B5" s="39"/>
      <c r="C5" s="10" t="s">
        <v>2</v>
      </c>
      <c r="D5" s="11" t="s">
        <v>3</v>
      </c>
      <c r="E5" s="11" t="s">
        <v>4</v>
      </c>
      <c r="F5" s="11" t="s">
        <v>29</v>
      </c>
      <c r="G5" s="44" t="s">
        <v>2</v>
      </c>
      <c r="H5" s="44" t="s">
        <v>3</v>
      </c>
      <c r="I5" s="44" t="s">
        <v>4</v>
      </c>
      <c r="J5" s="44" t="s">
        <v>29</v>
      </c>
      <c r="K5" s="11" t="s">
        <v>2</v>
      </c>
      <c r="L5" s="11" t="s">
        <v>3</v>
      </c>
      <c r="M5" s="11" t="s">
        <v>4</v>
      </c>
      <c r="N5" s="11" t="s">
        <v>29</v>
      </c>
      <c r="O5" s="12"/>
      <c r="P5" s="52"/>
      <c r="Q5" s="10" t="s">
        <v>2</v>
      </c>
      <c r="R5" s="11" t="s">
        <v>3</v>
      </c>
      <c r="S5" s="11" t="s">
        <v>4</v>
      </c>
      <c r="T5" s="11" t="s">
        <v>29</v>
      </c>
      <c r="U5" s="48" t="s">
        <v>2</v>
      </c>
      <c r="V5" s="48" t="s">
        <v>3</v>
      </c>
      <c r="W5" s="48" t="s">
        <v>4</v>
      </c>
      <c r="X5" s="48" t="s">
        <v>29</v>
      </c>
      <c r="Y5" s="11" t="s">
        <v>2</v>
      </c>
      <c r="Z5" s="11" t="s">
        <v>3</v>
      </c>
      <c r="AA5" s="11" t="s">
        <v>4</v>
      </c>
      <c r="AB5" s="11" t="s">
        <v>29</v>
      </c>
      <c r="AC5" s="12"/>
      <c r="AD5" s="52"/>
      <c r="AE5" s="13" t="s">
        <v>12</v>
      </c>
      <c r="AF5" s="57" t="s">
        <v>13</v>
      </c>
      <c r="AG5" s="2"/>
    </row>
    <row r="6" spans="2:33" ht="21.75">
      <c r="B6" s="40" t="s">
        <v>14</v>
      </c>
      <c r="C6" s="14">
        <v>31967</v>
      </c>
      <c r="D6" s="15">
        <v>22098</v>
      </c>
      <c r="E6" s="15">
        <v>50</v>
      </c>
      <c r="F6" s="15">
        <f>SUM((D6+E6)*2)+(C6)</f>
        <v>76263</v>
      </c>
      <c r="G6" s="45">
        <v>1527</v>
      </c>
      <c r="H6" s="45">
        <v>77</v>
      </c>
      <c r="I6" s="45">
        <v>0</v>
      </c>
      <c r="J6" s="65">
        <f>SUM((H6+I6)*2)+(G6)</f>
        <v>1681</v>
      </c>
      <c r="K6" s="16">
        <v>0</v>
      </c>
      <c r="L6" s="17">
        <v>0</v>
      </c>
      <c r="M6" s="17">
        <v>0</v>
      </c>
      <c r="N6" s="16">
        <f>SUM((L6+M6)*2)+(K6)</f>
        <v>0</v>
      </c>
      <c r="O6" s="17">
        <f>SUM(C6:M6)</f>
        <v>133663</v>
      </c>
      <c r="P6" s="53">
        <f>SUM((D6+E6+H6+I6+L6+M6)*2)+(C6+G6+K6)</f>
        <v>77944</v>
      </c>
      <c r="Q6" s="14">
        <v>22069</v>
      </c>
      <c r="R6" s="15">
        <v>12183</v>
      </c>
      <c r="S6" s="18">
        <v>0</v>
      </c>
      <c r="T6" s="18">
        <f>SUM((R6+S6)*2)+(Q6)</f>
        <v>46435</v>
      </c>
      <c r="U6" s="49">
        <v>266</v>
      </c>
      <c r="V6" s="49">
        <v>2119</v>
      </c>
      <c r="W6" s="49">
        <v>14</v>
      </c>
      <c r="X6" s="66">
        <f>SUM((V6+W6)*2)+(U6)</f>
        <v>4532</v>
      </c>
      <c r="Y6" s="16">
        <v>0</v>
      </c>
      <c r="Z6" s="17">
        <v>0</v>
      </c>
      <c r="AA6" s="17">
        <v>0</v>
      </c>
      <c r="AB6" s="19">
        <f>SUM((Z6+AA6)*2)+(Y6)</f>
        <v>0</v>
      </c>
      <c r="AC6" s="19">
        <f>SUM(Q6:AA6)</f>
        <v>87618</v>
      </c>
      <c r="AD6" s="54">
        <f>SUM((R6+S6+V6+W6+Z6+AA6)*2)+(Q6+U6+Y6)</f>
        <v>50967</v>
      </c>
      <c r="AE6" s="20">
        <f aca="true" t="shared" si="0" ref="AE6:AE17">SUM(O6+AC6)</f>
        <v>221281</v>
      </c>
      <c r="AF6" s="58">
        <f aca="true" t="shared" si="1" ref="AF6:AF17">SUM(P6+AD6)</f>
        <v>128911</v>
      </c>
      <c r="AG6" s="21"/>
    </row>
    <row r="7" spans="2:33" ht="21.75">
      <c r="B7" s="41" t="s">
        <v>15</v>
      </c>
      <c r="C7" s="14">
        <v>29314</v>
      </c>
      <c r="D7" s="15">
        <v>20682</v>
      </c>
      <c r="E7" s="15">
        <v>35</v>
      </c>
      <c r="F7" s="15">
        <f>SUM((D7+E7)*2)+(C7)</f>
        <v>70748</v>
      </c>
      <c r="G7" s="45">
        <v>689</v>
      </c>
      <c r="H7" s="45">
        <v>136</v>
      </c>
      <c r="I7" s="45">
        <v>0</v>
      </c>
      <c r="J7" s="45">
        <f>SUM((H7+I7)*2)+(G7)</f>
        <v>961</v>
      </c>
      <c r="K7" s="15">
        <v>0</v>
      </c>
      <c r="L7" s="15">
        <v>0</v>
      </c>
      <c r="M7" s="15">
        <v>0</v>
      </c>
      <c r="N7" s="67">
        <f aca="true" t="shared" si="2" ref="N7:N17">SUM((L7+M7)*2)+(K7)</f>
        <v>0</v>
      </c>
      <c r="O7" s="22">
        <f aca="true" t="shared" si="3" ref="O7:O16">SUM(C7:M7)</f>
        <v>122565</v>
      </c>
      <c r="P7" s="54">
        <f>SUM((D7+E7+H7+I7+L7+M7)*2)+(C7+G7+K7)</f>
        <v>71709</v>
      </c>
      <c r="Q7" s="23">
        <v>21935</v>
      </c>
      <c r="R7" s="15">
        <v>11561</v>
      </c>
      <c r="S7" s="15">
        <v>0</v>
      </c>
      <c r="T7" s="67">
        <f aca="true" t="shared" si="4" ref="T7:T17">SUM((R7+S7)*2)+(Q7)</f>
        <v>45057</v>
      </c>
      <c r="U7" s="49">
        <v>181</v>
      </c>
      <c r="V7" s="49">
        <v>1823</v>
      </c>
      <c r="W7" s="49">
        <v>5</v>
      </c>
      <c r="X7" s="49">
        <f aca="true" t="shared" si="5" ref="X7:X17">SUM((V7+W7)*2)+(U7)</f>
        <v>3837</v>
      </c>
      <c r="Y7" s="15">
        <v>0</v>
      </c>
      <c r="Z7" s="15">
        <v>0</v>
      </c>
      <c r="AA7" s="15">
        <v>0</v>
      </c>
      <c r="AB7" s="19">
        <f aca="true" t="shared" si="6" ref="AB7:AB17">SUM((Z7+AA7)*2)+(Y7)</f>
        <v>0</v>
      </c>
      <c r="AC7" s="22">
        <f>SUM(Q7:AA7)</f>
        <v>84399</v>
      </c>
      <c r="AD7" s="54">
        <f>SUM((R7+S7+V7+W7+Z7+AA7)*2)+(Q7+U7+Y7)</f>
        <v>48894</v>
      </c>
      <c r="AE7" s="24">
        <f t="shared" si="0"/>
        <v>206964</v>
      </c>
      <c r="AF7" s="58">
        <f t="shared" si="1"/>
        <v>120603</v>
      </c>
      <c r="AG7" s="25"/>
    </row>
    <row r="8" spans="2:33" ht="21.75">
      <c r="B8" s="41" t="s">
        <v>16</v>
      </c>
      <c r="C8" s="14">
        <v>28271</v>
      </c>
      <c r="D8" s="15">
        <v>18245</v>
      </c>
      <c r="E8" s="15">
        <v>37</v>
      </c>
      <c r="F8" s="15">
        <f>SUM((D8+E8)*2)+(C8)</f>
        <v>64835</v>
      </c>
      <c r="G8" s="45">
        <v>1307</v>
      </c>
      <c r="H8" s="45">
        <v>162</v>
      </c>
      <c r="I8" s="45">
        <v>0</v>
      </c>
      <c r="J8" s="45">
        <f>SUM((H8+I8)*2)+(G8)</f>
        <v>1631</v>
      </c>
      <c r="K8" s="15">
        <v>0</v>
      </c>
      <c r="L8" s="15">
        <v>0</v>
      </c>
      <c r="M8" s="15">
        <v>0</v>
      </c>
      <c r="N8" s="67">
        <f t="shared" si="2"/>
        <v>0</v>
      </c>
      <c r="O8" s="22">
        <f t="shared" si="3"/>
        <v>114488</v>
      </c>
      <c r="P8" s="54">
        <f aca="true" t="shared" si="7" ref="P8:P16">SUM((D8+E8+H8+I8+L8+M8)*2)+(C8+G8+K8)</f>
        <v>66466</v>
      </c>
      <c r="Q8" s="14">
        <v>27130</v>
      </c>
      <c r="R8" s="15">
        <v>13919</v>
      </c>
      <c r="S8" s="15">
        <v>0</v>
      </c>
      <c r="T8" s="67">
        <f t="shared" si="4"/>
        <v>54968</v>
      </c>
      <c r="U8" s="49">
        <v>251</v>
      </c>
      <c r="V8" s="49">
        <v>1276</v>
      </c>
      <c r="W8" s="49">
        <v>2</v>
      </c>
      <c r="X8" s="49">
        <f t="shared" si="5"/>
        <v>2807</v>
      </c>
      <c r="Y8" s="68">
        <v>0</v>
      </c>
      <c r="Z8" s="15">
        <v>0</v>
      </c>
      <c r="AA8" s="15">
        <v>0</v>
      </c>
      <c r="AB8" s="19">
        <f t="shared" si="6"/>
        <v>0</v>
      </c>
      <c r="AC8" s="22">
        <f aca="true" t="shared" si="8" ref="AC8:AC17">SUM(Q8:AA8)</f>
        <v>100353</v>
      </c>
      <c r="AD8" s="54">
        <f aca="true" t="shared" si="9" ref="AD8:AD16">SUM((R8+S8+V8+W8+Z8+AA8)*2)+(Q8+U8+Y8)</f>
        <v>57775</v>
      </c>
      <c r="AE8" s="24">
        <f t="shared" si="0"/>
        <v>214841</v>
      </c>
      <c r="AF8" s="58">
        <f t="shared" si="1"/>
        <v>124241</v>
      </c>
      <c r="AG8" s="25"/>
    </row>
    <row r="9" spans="2:33" ht="21.75">
      <c r="B9" s="41" t="s">
        <v>17</v>
      </c>
      <c r="C9" s="14">
        <v>30185</v>
      </c>
      <c r="D9" s="15">
        <v>21934</v>
      </c>
      <c r="E9" s="15">
        <v>71</v>
      </c>
      <c r="F9" s="15">
        <f>SUM((D9+E9)*2)+(C9)</f>
        <v>74195</v>
      </c>
      <c r="G9" s="45">
        <v>1171</v>
      </c>
      <c r="H9" s="45">
        <v>53</v>
      </c>
      <c r="I9" s="45">
        <v>0</v>
      </c>
      <c r="J9" s="45">
        <f aca="true" t="shared" si="10" ref="J9:J17">SUM((H9+I9)*2)+(G9)</f>
        <v>1277</v>
      </c>
      <c r="K9" s="15">
        <v>0</v>
      </c>
      <c r="L9" s="15">
        <v>0</v>
      </c>
      <c r="M9" s="15">
        <v>0</v>
      </c>
      <c r="N9" s="67">
        <f t="shared" si="2"/>
        <v>0</v>
      </c>
      <c r="O9" s="22">
        <f t="shared" si="3"/>
        <v>128886</v>
      </c>
      <c r="P9" s="54">
        <f t="shared" si="7"/>
        <v>75472</v>
      </c>
      <c r="Q9" s="14">
        <v>22382</v>
      </c>
      <c r="R9" s="15">
        <v>11002</v>
      </c>
      <c r="S9" s="15">
        <v>0</v>
      </c>
      <c r="T9" s="67">
        <f t="shared" si="4"/>
        <v>44386</v>
      </c>
      <c r="U9" s="49">
        <v>226</v>
      </c>
      <c r="V9" s="49">
        <v>626</v>
      </c>
      <c r="W9" s="49">
        <v>8</v>
      </c>
      <c r="X9" s="49">
        <f t="shared" si="5"/>
        <v>1494</v>
      </c>
      <c r="Y9" s="15">
        <v>0</v>
      </c>
      <c r="Z9" s="15">
        <v>0</v>
      </c>
      <c r="AA9" s="15">
        <v>0</v>
      </c>
      <c r="AB9" s="19">
        <f t="shared" si="6"/>
        <v>0</v>
      </c>
      <c r="AC9" s="22">
        <f t="shared" si="8"/>
        <v>80124</v>
      </c>
      <c r="AD9" s="54">
        <f>SUM((R9+S9+V9+W9+Z9+AA9)*2)+(Q9+U9+Y9)</f>
        <v>45880</v>
      </c>
      <c r="AE9" s="24">
        <f t="shared" si="0"/>
        <v>209010</v>
      </c>
      <c r="AF9" s="58">
        <f t="shared" si="1"/>
        <v>121352</v>
      </c>
      <c r="AG9" s="25"/>
    </row>
    <row r="10" spans="2:33" ht="21.75">
      <c r="B10" s="41" t="s">
        <v>18</v>
      </c>
      <c r="C10" s="26">
        <v>30502</v>
      </c>
      <c r="D10" s="15">
        <v>22720</v>
      </c>
      <c r="E10" s="15">
        <v>50</v>
      </c>
      <c r="F10" s="15">
        <f>SUM((D10+E10)*2)+(C10)</f>
        <v>76042</v>
      </c>
      <c r="G10" s="45">
        <v>174</v>
      </c>
      <c r="H10" s="45">
        <v>117</v>
      </c>
      <c r="I10" s="45">
        <v>0</v>
      </c>
      <c r="J10" s="45">
        <f t="shared" si="10"/>
        <v>408</v>
      </c>
      <c r="K10" s="15">
        <v>0</v>
      </c>
      <c r="L10" s="15">
        <v>0</v>
      </c>
      <c r="M10" s="15">
        <v>0</v>
      </c>
      <c r="N10" s="67">
        <f t="shared" si="2"/>
        <v>0</v>
      </c>
      <c r="O10" s="22">
        <f t="shared" si="3"/>
        <v>130013</v>
      </c>
      <c r="P10" s="54">
        <f>SUM((D10+E10+H10+I10+L10+M10)*2)+(C10+G10+K10)</f>
        <v>76450</v>
      </c>
      <c r="Q10" s="14">
        <v>22848</v>
      </c>
      <c r="R10" s="15">
        <v>12225</v>
      </c>
      <c r="S10" s="15">
        <v>0</v>
      </c>
      <c r="T10" s="67">
        <f t="shared" si="4"/>
        <v>47298</v>
      </c>
      <c r="U10" s="49">
        <v>726</v>
      </c>
      <c r="V10" s="49">
        <v>1724</v>
      </c>
      <c r="W10" s="49">
        <v>10</v>
      </c>
      <c r="X10" s="49">
        <f t="shared" si="5"/>
        <v>4194</v>
      </c>
      <c r="Y10" s="15">
        <v>0</v>
      </c>
      <c r="Z10" s="15">
        <v>0</v>
      </c>
      <c r="AA10" s="15">
        <v>0</v>
      </c>
      <c r="AB10" s="19">
        <f t="shared" si="6"/>
        <v>0</v>
      </c>
      <c r="AC10" s="22">
        <f t="shared" si="8"/>
        <v>89025</v>
      </c>
      <c r="AD10" s="54">
        <f t="shared" si="9"/>
        <v>51492</v>
      </c>
      <c r="AE10" s="24">
        <f t="shared" si="0"/>
        <v>219038</v>
      </c>
      <c r="AF10" s="58">
        <f t="shared" si="1"/>
        <v>127942</v>
      </c>
      <c r="AG10" s="25"/>
    </row>
    <row r="11" spans="2:33" ht="21.75">
      <c r="B11" s="41" t="s">
        <v>19</v>
      </c>
      <c r="C11" s="14">
        <v>32045</v>
      </c>
      <c r="D11" s="15">
        <v>21894</v>
      </c>
      <c r="E11" s="15">
        <v>29</v>
      </c>
      <c r="F11" s="15">
        <f>SUM((D11+E11)*2)+(C11)</f>
        <v>75891</v>
      </c>
      <c r="G11" s="45">
        <v>372</v>
      </c>
      <c r="H11" s="45">
        <v>30</v>
      </c>
      <c r="I11" s="45">
        <v>0</v>
      </c>
      <c r="J11" s="45">
        <f t="shared" si="10"/>
        <v>432</v>
      </c>
      <c r="K11" s="15">
        <v>0</v>
      </c>
      <c r="L11" s="15">
        <v>0</v>
      </c>
      <c r="M11" s="15">
        <v>0</v>
      </c>
      <c r="N11" s="67">
        <f t="shared" si="2"/>
        <v>0</v>
      </c>
      <c r="O11" s="22">
        <f t="shared" si="3"/>
        <v>130693</v>
      </c>
      <c r="P11" s="54">
        <f t="shared" si="7"/>
        <v>76323</v>
      </c>
      <c r="Q11" s="14">
        <v>21929</v>
      </c>
      <c r="R11" s="15">
        <v>12859</v>
      </c>
      <c r="S11" s="15">
        <v>0</v>
      </c>
      <c r="T11" s="67">
        <f t="shared" si="4"/>
        <v>47647</v>
      </c>
      <c r="U11" s="49">
        <v>1264</v>
      </c>
      <c r="V11" s="49">
        <v>1713</v>
      </c>
      <c r="W11" s="49">
        <v>3</v>
      </c>
      <c r="X11" s="49">
        <f t="shared" si="5"/>
        <v>4696</v>
      </c>
      <c r="Y11" s="15">
        <v>0</v>
      </c>
      <c r="Z11" s="15">
        <v>0</v>
      </c>
      <c r="AA11" s="15">
        <v>0</v>
      </c>
      <c r="AB11" s="19">
        <f t="shared" si="6"/>
        <v>0</v>
      </c>
      <c r="AC11" s="22">
        <f t="shared" si="8"/>
        <v>90111</v>
      </c>
      <c r="AD11" s="54">
        <f t="shared" si="9"/>
        <v>52343</v>
      </c>
      <c r="AE11" s="24">
        <f t="shared" si="0"/>
        <v>220804</v>
      </c>
      <c r="AF11" s="58">
        <f t="shared" si="1"/>
        <v>128666</v>
      </c>
      <c r="AG11" s="25"/>
    </row>
    <row r="12" spans="2:33" ht="21.75">
      <c r="B12" s="41" t="s">
        <v>20</v>
      </c>
      <c r="C12" s="14">
        <v>32714</v>
      </c>
      <c r="D12" s="15">
        <v>21210</v>
      </c>
      <c r="E12" s="15">
        <v>35</v>
      </c>
      <c r="F12" s="15">
        <f aca="true" t="shared" si="11" ref="F12:F17">SUM((D12+E12)*2)+(C12)</f>
        <v>75204</v>
      </c>
      <c r="G12" s="45">
        <v>718</v>
      </c>
      <c r="H12" s="45">
        <v>195</v>
      </c>
      <c r="I12" s="45">
        <v>0</v>
      </c>
      <c r="J12" s="45">
        <f t="shared" si="10"/>
        <v>1108</v>
      </c>
      <c r="K12" s="15">
        <v>0</v>
      </c>
      <c r="L12" s="15">
        <v>0</v>
      </c>
      <c r="M12" s="15">
        <v>0</v>
      </c>
      <c r="N12" s="67">
        <f t="shared" si="2"/>
        <v>0</v>
      </c>
      <c r="O12" s="22">
        <f t="shared" si="3"/>
        <v>131184</v>
      </c>
      <c r="P12" s="54">
        <f>SUM((D12+E12+H12+I12+L12+M12)*2)+(C12+G12+K12)</f>
        <v>76312</v>
      </c>
      <c r="Q12" s="14">
        <v>23170</v>
      </c>
      <c r="R12" s="15">
        <v>12894</v>
      </c>
      <c r="S12" s="15">
        <v>0</v>
      </c>
      <c r="T12" s="67">
        <f t="shared" si="4"/>
        <v>48958</v>
      </c>
      <c r="U12" s="49">
        <v>1297</v>
      </c>
      <c r="V12" s="49">
        <v>904</v>
      </c>
      <c r="W12" s="49">
        <v>5</v>
      </c>
      <c r="X12" s="49">
        <f t="shared" si="5"/>
        <v>3115</v>
      </c>
      <c r="Y12" s="15">
        <v>0</v>
      </c>
      <c r="Z12" s="15">
        <v>0</v>
      </c>
      <c r="AA12" s="15">
        <v>0</v>
      </c>
      <c r="AB12" s="19">
        <f t="shared" si="6"/>
        <v>0</v>
      </c>
      <c r="AC12" s="22">
        <f t="shared" si="8"/>
        <v>90343</v>
      </c>
      <c r="AD12" s="54">
        <f t="shared" si="9"/>
        <v>52073</v>
      </c>
      <c r="AE12" s="24">
        <f t="shared" si="0"/>
        <v>221527</v>
      </c>
      <c r="AF12" s="58">
        <f t="shared" si="1"/>
        <v>128385</v>
      </c>
      <c r="AG12" s="25"/>
    </row>
    <row r="13" spans="2:33" ht="21.75">
      <c r="B13" s="41" t="s">
        <v>21</v>
      </c>
      <c r="C13" s="14">
        <v>0</v>
      </c>
      <c r="D13" s="15">
        <v>0</v>
      </c>
      <c r="E13" s="15">
        <v>0</v>
      </c>
      <c r="F13" s="15">
        <f t="shared" si="11"/>
        <v>0</v>
      </c>
      <c r="G13" s="45">
        <v>0</v>
      </c>
      <c r="H13" s="45">
        <v>0</v>
      </c>
      <c r="I13" s="45">
        <v>0</v>
      </c>
      <c r="J13" s="45">
        <f t="shared" si="10"/>
        <v>0</v>
      </c>
      <c r="K13" s="15">
        <v>0</v>
      </c>
      <c r="L13" s="15">
        <v>0</v>
      </c>
      <c r="M13" s="15">
        <v>0</v>
      </c>
      <c r="N13" s="67">
        <f t="shared" si="2"/>
        <v>0</v>
      </c>
      <c r="O13" s="22">
        <f t="shared" si="3"/>
        <v>0</v>
      </c>
      <c r="P13" s="54">
        <f t="shared" si="7"/>
        <v>0</v>
      </c>
      <c r="Q13" s="14">
        <v>0</v>
      </c>
      <c r="R13" s="15">
        <v>0</v>
      </c>
      <c r="S13" s="15">
        <v>0</v>
      </c>
      <c r="T13" s="67">
        <f>SUM((R13+S13)*2)+(Q13)</f>
        <v>0</v>
      </c>
      <c r="U13" s="49">
        <v>0</v>
      </c>
      <c r="V13" s="49">
        <v>0</v>
      </c>
      <c r="W13" s="49">
        <v>0</v>
      </c>
      <c r="X13" s="49">
        <f t="shared" si="5"/>
        <v>0</v>
      </c>
      <c r="Y13" s="15">
        <v>0</v>
      </c>
      <c r="Z13" s="15">
        <v>0</v>
      </c>
      <c r="AA13" s="15">
        <v>0</v>
      </c>
      <c r="AB13" s="19">
        <f t="shared" si="6"/>
        <v>0</v>
      </c>
      <c r="AC13" s="22">
        <f>SUM(Q13:AA13)</f>
        <v>0</v>
      </c>
      <c r="AD13" s="54">
        <f t="shared" si="9"/>
        <v>0</v>
      </c>
      <c r="AE13" s="24">
        <f t="shared" si="0"/>
        <v>0</v>
      </c>
      <c r="AF13" s="58">
        <f t="shared" si="1"/>
        <v>0</v>
      </c>
      <c r="AG13" s="25"/>
    </row>
    <row r="14" spans="2:33" ht="21.75">
      <c r="B14" s="41" t="s">
        <v>22</v>
      </c>
      <c r="C14" s="14">
        <v>0</v>
      </c>
      <c r="D14" s="15">
        <v>0</v>
      </c>
      <c r="E14" s="15">
        <v>0</v>
      </c>
      <c r="F14" s="15">
        <f t="shared" si="11"/>
        <v>0</v>
      </c>
      <c r="G14" s="45">
        <v>0</v>
      </c>
      <c r="H14" s="45">
        <v>0</v>
      </c>
      <c r="I14" s="45">
        <v>0</v>
      </c>
      <c r="J14" s="45">
        <f t="shared" si="10"/>
        <v>0</v>
      </c>
      <c r="K14" s="27">
        <v>0</v>
      </c>
      <c r="L14" s="15">
        <v>0</v>
      </c>
      <c r="M14" s="15">
        <v>0</v>
      </c>
      <c r="N14" s="67">
        <f t="shared" si="2"/>
        <v>0</v>
      </c>
      <c r="O14" s="22">
        <f t="shared" si="3"/>
        <v>0</v>
      </c>
      <c r="P14" s="54">
        <f t="shared" si="7"/>
        <v>0</v>
      </c>
      <c r="Q14" s="28">
        <v>0</v>
      </c>
      <c r="R14" s="15">
        <v>0</v>
      </c>
      <c r="S14" s="15">
        <v>0</v>
      </c>
      <c r="T14" s="67">
        <f>SUM((R14+S14)*2)+(Q14)</f>
        <v>0</v>
      </c>
      <c r="U14" s="49">
        <v>0</v>
      </c>
      <c r="V14" s="49">
        <v>0</v>
      </c>
      <c r="W14" s="49">
        <v>0</v>
      </c>
      <c r="X14" s="49">
        <f t="shared" si="5"/>
        <v>0</v>
      </c>
      <c r="Y14" s="15">
        <v>0</v>
      </c>
      <c r="Z14" s="15">
        <v>0</v>
      </c>
      <c r="AA14" s="15">
        <v>0</v>
      </c>
      <c r="AB14" s="19">
        <f t="shared" si="6"/>
        <v>0</v>
      </c>
      <c r="AC14" s="22">
        <f t="shared" si="8"/>
        <v>0</v>
      </c>
      <c r="AD14" s="54">
        <f t="shared" si="9"/>
        <v>0</v>
      </c>
      <c r="AE14" s="24">
        <f t="shared" si="0"/>
        <v>0</v>
      </c>
      <c r="AF14" s="58">
        <f t="shared" si="1"/>
        <v>0</v>
      </c>
      <c r="AG14" s="3"/>
    </row>
    <row r="15" spans="2:33" ht="21.75">
      <c r="B15" s="41" t="s">
        <v>23</v>
      </c>
      <c r="C15" s="14">
        <v>0</v>
      </c>
      <c r="D15" s="15">
        <v>0</v>
      </c>
      <c r="E15" s="15">
        <v>0</v>
      </c>
      <c r="F15" s="15">
        <f t="shared" si="11"/>
        <v>0</v>
      </c>
      <c r="G15" s="45">
        <v>0</v>
      </c>
      <c r="H15" s="45">
        <v>0</v>
      </c>
      <c r="I15" s="45">
        <v>0</v>
      </c>
      <c r="J15" s="45">
        <f t="shared" si="10"/>
        <v>0</v>
      </c>
      <c r="K15" s="27">
        <v>0</v>
      </c>
      <c r="L15" s="15">
        <v>0</v>
      </c>
      <c r="M15" s="15"/>
      <c r="N15" s="67">
        <f t="shared" si="2"/>
        <v>0</v>
      </c>
      <c r="O15" s="22">
        <f>SUM(C15:M15)</f>
        <v>0</v>
      </c>
      <c r="P15" s="54">
        <f>SUM((D15+E15+H15+I15+L15+M15)*2)+(C15+G15+K15)</f>
        <v>0</v>
      </c>
      <c r="Q15" s="28">
        <v>0</v>
      </c>
      <c r="R15" s="15">
        <v>0</v>
      </c>
      <c r="S15" s="15">
        <v>0</v>
      </c>
      <c r="T15" s="67">
        <f t="shared" si="4"/>
        <v>0</v>
      </c>
      <c r="U15" s="49">
        <v>0</v>
      </c>
      <c r="V15" s="49">
        <v>0</v>
      </c>
      <c r="W15" s="49">
        <v>0</v>
      </c>
      <c r="X15" s="49">
        <f t="shared" si="5"/>
        <v>0</v>
      </c>
      <c r="Y15" s="15">
        <v>0</v>
      </c>
      <c r="Z15" s="15">
        <v>0</v>
      </c>
      <c r="AA15" s="15">
        <v>0</v>
      </c>
      <c r="AB15" s="19">
        <f t="shared" si="6"/>
        <v>0</v>
      </c>
      <c r="AC15" s="22">
        <f t="shared" si="8"/>
        <v>0</v>
      </c>
      <c r="AD15" s="54">
        <f t="shared" si="9"/>
        <v>0</v>
      </c>
      <c r="AE15" s="24">
        <f t="shared" si="0"/>
        <v>0</v>
      </c>
      <c r="AF15" s="58">
        <f t="shared" si="1"/>
        <v>0</v>
      </c>
      <c r="AG15" s="3"/>
    </row>
    <row r="16" spans="2:33" ht="21.75">
      <c r="B16" s="41" t="s">
        <v>24</v>
      </c>
      <c r="C16" s="14">
        <v>0</v>
      </c>
      <c r="D16" s="15">
        <v>0</v>
      </c>
      <c r="E16" s="15">
        <v>0</v>
      </c>
      <c r="F16" s="15">
        <f t="shared" si="11"/>
        <v>0</v>
      </c>
      <c r="G16" s="45">
        <v>0</v>
      </c>
      <c r="H16" s="45">
        <v>0</v>
      </c>
      <c r="I16" s="45">
        <v>0</v>
      </c>
      <c r="J16" s="45">
        <f t="shared" si="10"/>
        <v>0</v>
      </c>
      <c r="K16" s="27">
        <v>0</v>
      </c>
      <c r="L16" s="15">
        <v>0</v>
      </c>
      <c r="M16" s="15">
        <v>0</v>
      </c>
      <c r="N16" s="67">
        <f t="shared" si="2"/>
        <v>0</v>
      </c>
      <c r="O16" s="22">
        <f t="shared" si="3"/>
        <v>0</v>
      </c>
      <c r="P16" s="54">
        <f t="shared" si="7"/>
        <v>0</v>
      </c>
      <c r="Q16" s="14">
        <v>0</v>
      </c>
      <c r="R16" s="15">
        <v>0</v>
      </c>
      <c r="S16" s="15">
        <v>0</v>
      </c>
      <c r="T16" s="67">
        <f t="shared" si="4"/>
        <v>0</v>
      </c>
      <c r="U16" s="49">
        <v>0</v>
      </c>
      <c r="V16" s="49">
        <v>0</v>
      </c>
      <c r="W16" s="49">
        <v>0</v>
      </c>
      <c r="X16" s="49">
        <f t="shared" si="5"/>
        <v>0</v>
      </c>
      <c r="Y16" s="15">
        <v>0</v>
      </c>
      <c r="Z16" s="15">
        <v>0</v>
      </c>
      <c r="AA16" s="15">
        <v>0</v>
      </c>
      <c r="AB16" s="19">
        <f t="shared" si="6"/>
        <v>0</v>
      </c>
      <c r="AC16" s="22">
        <f t="shared" si="8"/>
        <v>0</v>
      </c>
      <c r="AD16" s="54">
        <f t="shared" si="9"/>
        <v>0</v>
      </c>
      <c r="AE16" s="24">
        <f t="shared" si="0"/>
        <v>0</v>
      </c>
      <c r="AF16" s="58">
        <f t="shared" si="1"/>
        <v>0</v>
      </c>
      <c r="AG16" s="3"/>
    </row>
    <row r="17" spans="2:33" ht="22.5" thickBot="1">
      <c r="B17" s="41" t="s">
        <v>25</v>
      </c>
      <c r="C17" s="14">
        <v>0</v>
      </c>
      <c r="D17" s="15">
        <v>0</v>
      </c>
      <c r="E17" s="15">
        <v>0</v>
      </c>
      <c r="F17" s="15">
        <f t="shared" si="11"/>
        <v>0</v>
      </c>
      <c r="G17" s="46">
        <v>0</v>
      </c>
      <c r="H17" s="45">
        <v>0</v>
      </c>
      <c r="I17" s="45">
        <v>0</v>
      </c>
      <c r="J17" s="45">
        <f t="shared" si="10"/>
        <v>0</v>
      </c>
      <c r="K17" s="29">
        <v>0</v>
      </c>
      <c r="L17" s="29">
        <v>0</v>
      </c>
      <c r="M17" s="29">
        <v>0</v>
      </c>
      <c r="N17" s="19">
        <f t="shared" si="2"/>
        <v>0</v>
      </c>
      <c r="O17" s="29">
        <f>SUM(C17:M17)</f>
        <v>0</v>
      </c>
      <c r="P17" s="55">
        <f>SUM((D17+E17+H17+I17+L17+M17)*2)+(C17+G17+K17)</f>
        <v>0</v>
      </c>
      <c r="Q17" s="14">
        <v>0</v>
      </c>
      <c r="R17" s="15">
        <v>0</v>
      </c>
      <c r="S17" s="15">
        <v>0</v>
      </c>
      <c r="T17" s="18">
        <f t="shared" si="4"/>
        <v>0</v>
      </c>
      <c r="U17" s="49">
        <v>0</v>
      </c>
      <c r="V17" s="49">
        <v>0</v>
      </c>
      <c r="W17" s="49">
        <v>0</v>
      </c>
      <c r="X17" s="66">
        <f t="shared" si="5"/>
        <v>0</v>
      </c>
      <c r="Y17" s="15">
        <v>0</v>
      </c>
      <c r="Z17" s="15">
        <v>0</v>
      </c>
      <c r="AA17" s="15">
        <v>0</v>
      </c>
      <c r="AB17" s="19">
        <f t="shared" si="6"/>
        <v>0</v>
      </c>
      <c r="AC17" s="30">
        <f t="shared" si="8"/>
        <v>0</v>
      </c>
      <c r="AD17" s="56">
        <f>SUM((R17+S17+V17+W17+Z17+AA17)*2)+(Q17+U17+Y17)</f>
        <v>0</v>
      </c>
      <c r="AE17" s="31">
        <f t="shared" si="0"/>
        <v>0</v>
      </c>
      <c r="AF17" s="59">
        <f t="shared" si="1"/>
        <v>0</v>
      </c>
      <c r="AG17" s="3"/>
    </row>
    <row r="18" spans="2:33" ht="22.5" thickBot="1">
      <c r="B18" s="41" t="s">
        <v>5</v>
      </c>
      <c r="C18" s="32">
        <f>SUM(C6:C17)</f>
        <v>214998</v>
      </c>
      <c r="D18" s="33">
        <f aca="true" t="shared" si="12" ref="D18:AF18">SUM(D6:D17)</f>
        <v>148783</v>
      </c>
      <c r="E18" s="33">
        <f t="shared" si="12"/>
        <v>307</v>
      </c>
      <c r="F18" s="33">
        <f>SUM(F6:F17)</f>
        <v>513178</v>
      </c>
      <c r="G18" s="47">
        <f t="shared" si="12"/>
        <v>5958</v>
      </c>
      <c r="H18" s="47">
        <f t="shared" si="12"/>
        <v>770</v>
      </c>
      <c r="I18" s="47">
        <f t="shared" si="12"/>
        <v>0</v>
      </c>
      <c r="J18" s="47">
        <f>SUM(J6:J17)</f>
        <v>7498</v>
      </c>
      <c r="K18" s="33">
        <f t="shared" si="12"/>
        <v>0</v>
      </c>
      <c r="L18" s="33">
        <f t="shared" si="12"/>
        <v>0</v>
      </c>
      <c r="M18" s="33">
        <f t="shared" si="12"/>
        <v>0</v>
      </c>
      <c r="N18" s="33">
        <f>SUM(N6:N17)</f>
        <v>0</v>
      </c>
      <c r="O18" s="33">
        <f t="shared" si="12"/>
        <v>891492</v>
      </c>
      <c r="P18" s="43">
        <f t="shared" si="12"/>
        <v>520676</v>
      </c>
      <c r="Q18" s="33">
        <f t="shared" si="12"/>
        <v>161463</v>
      </c>
      <c r="R18" s="33">
        <f t="shared" si="12"/>
        <v>86643</v>
      </c>
      <c r="S18" s="33">
        <f t="shared" si="12"/>
        <v>0</v>
      </c>
      <c r="T18" s="33">
        <f>SUM(T6:T17)</f>
        <v>334749</v>
      </c>
      <c r="U18" s="50">
        <f t="shared" si="12"/>
        <v>4211</v>
      </c>
      <c r="V18" s="50">
        <f t="shared" si="12"/>
        <v>10185</v>
      </c>
      <c r="W18" s="50">
        <f t="shared" si="12"/>
        <v>47</v>
      </c>
      <c r="X18" s="50">
        <f>SUM(X6:X17)</f>
        <v>24675</v>
      </c>
      <c r="Y18" s="33">
        <f t="shared" si="12"/>
        <v>0</v>
      </c>
      <c r="Z18" s="33">
        <f t="shared" si="12"/>
        <v>0</v>
      </c>
      <c r="AA18" s="33">
        <f t="shared" si="12"/>
        <v>0</v>
      </c>
      <c r="AB18" s="33">
        <f>SUM(AB6:AB17)</f>
        <v>0</v>
      </c>
      <c r="AC18" s="33">
        <f t="shared" si="12"/>
        <v>621973</v>
      </c>
      <c r="AD18" s="43">
        <f t="shared" si="12"/>
        <v>359424</v>
      </c>
      <c r="AE18" s="33">
        <f t="shared" si="12"/>
        <v>1513465</v>
      </c>
      <c r="AF18" s="60">
        <f t="shared" si="12"/>
        <v>880100</v>
      </c>
      <c r="AG18" s="34"/>
    </row>
    <row r="19" spans="2:33" ht="22.5" thickTop="1">
      <c r="B19" s="1"/>
      <c r="C19" s="3" t="s">
        <v>26</v>
      </c>
      <c r="D19" s="3"/>
      <c r="E19" s="3"/>
      <c r="F19" s="3"/>
      <c r="G19" s="3"/>
      <c r="H19" s="3"/>
      <c r="I19" s="4" t="s">
        <v>6</v>
      </c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2" spans="11:25" ht="21.75"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</row>
  </sheetData>
  <sheetProtection/>
  <mergeCells count="9">
    <mergeCell ref="C3:P3"/>
    <mergeCell ref="Q3:AD3"/>
    <mergeCell ref="AE3:AF3"/>
    <mergeCell ref="C4:E4"/>
    <mergeCell ref="G4:I4"/>
    <mergeCell ref="K4:M4"/>
    <mergeCell ref="Q4:S4"/>
    <mergeCell ref="U4:W4"/>
    <mergeCell ref="Y4:AA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poowasun</dc:creator>
  <cp:keywords/>
  <dc:description/>
  <cp:lastModifiedBy>User</cp:lastModifiedBy>
  <cp:lastPrinted>2018-08-29T07:36:10Z</cp:lastPrinted>
  <dcterms:created xsi:type="dcterms:W3CDTF">2003-12-09T09:28:19Z</dcterms:created>
  <dcterms:modified xsi:type="dcterms:W3CDTF">2018-08-29T08:47:51Z</dcterms:modified>
  <cp:category/>
  <cp:version/>
  <cp:contentType/>
  <cp:contentStatus/>
</cp:coreProperties>
</file>